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2990" firstSheet="3" activeTab="10"/>
  </bookViews>
  <sheets>
    <sheet name="本级收执" sheetId="1" r:id="rId1"/>
    <sheet name="本级支执" sheetId="2" r:id="rId2"/>
    <sheet name="本级基金收执" sheetId="3" r:id="rId3"/>
    <sheet name="本级基金支执" sheetId="4" r:id="rId4"/>
    <sheet name="2017社保预算总表 (2)" sheetId="13" r:id="rId5"/>
    <sheet name="本级收预" sheetId="6" r:id="rId6"/>
    <sheet name="本级支预" sheetId="7" r:id="rId7"/>
    <sheet name="本级支预明细" sheetId="14" r:id="rId8"/>
    <sheet name="本级平衡" sheetId="8" r:id="rId9"/>
    <sheet name="本级基收预" sheetId="9" r:id="rId10"/>
    <sheet name="本级基支预" sheetId="10" r:id="rId11"/>
    <sheet name="2018社保预算总表" sheetId="12" r:id="rId12"/>
  </sheets>
  <externalReferences>
    <externalReference r:id="rId13"/>
    <externalReference r:id="rId14"/>
  </externalReferences>
  <definedNames>
    <definedName name="_" localSheetId="4">#REF!</definedName>
    <definedName name="_">#REF!</definedName>
    <definedName name="_6_其他" localSheetId="4">#REF!</definedName>
    <definedName name="_6_其他" localSheetId="8">#REF!</definedName>
    <definedName name="_6_其他">#REF!</definedName>
    <definedName name="_Order1" hidden="1">255</definedName>
    <definedName name="_Order2" hidden="1">255</definedName>
    <definedName name="BM8_SelectZBM.BM8_ZBMChangeKMM">[1]!BM8_SelectZBM.BM8_ZBMChangeKMM</definedName>
    <definedName name="BM8_SelectZBM.BM8_ZBMminusOption">[1]!BM8_SelectZBM.BM8_ZBMminusOption</definedName>
    <definedName name="BM8_SelectZBM.BM8_ZBMSumOption">[1]!BM8_SelectZBM.BM8_ZBMSumOption</definedName>
    <definedName name="d" localSheetId="4">#REF!</definedName>
    <definedName name="d" localSheetId="8">#REF!</definedName>
    <definedName name="d">#REF!</definedName>
    <definedName name="Database" localSheetId="4" hidden="1">#REF!</definedName>
    <definedName name="Database" localSheetId="5" hidden="1">#REF!</definedName>
    <definedName name="Database" localSheetId="0" hidden="1">#REF!</definedName>
    <definedName name="Database" localSheetId="6" hidden="1">#REF!</definedName>
    <definedName name="Database" hidden="1">#REF!</definedName>
    <definedName name="jhvgh" localSheetId="4">#REF!</definedName>
    <definedName name="jhvgh" localSheetId="8">#REF!</definedName>
    <definedName name="jhvgh">#REF!</definedName>
    <definedName name="_xlnm.Print_Area" localSheetId="4">'2017社保预算总表 (2)'!$A$1:$D$34</definedName>
    <definedName name="_xlnm.Print_Area" localSheetId="11">'2018社保预算总表'!$A$1:$D$34</definedName>
    <definedName name="_xlnm.Print_Area" localSheetId="2">本级基金收执!$A$1:$E$19</definedName>
    <definedName name="_xlnm.Print_Area" localSheetId="3">本级基金支执!$A$1:$E$20</definedName>
    <definedName name="_xlnm.Print_Area" localSheetId="5">本级收预!$A$1:$D$41</definedName>
    <definedName name="_xlnm.Print_Area" localSheetId="0">本级收执!$A$1:$E$41</definedName>
    <definedName name="_xlnm.Print_Area" localSheetId="6">本级支预!$A$1:$D$29</definedName>
    <definedName name="_xlnm.Print_Area" localSheetId="1">本级支执!$A$1:$D$26</definedName>
    <definedName name="_xlnm.Print_Area" hidden="1">#N/A</definedName>
    <definedName name="_xlnm.Print_Titles" localSheetId="3">本级基金支执!$1:$3</definedName>
    <definedName name="_xlnm.Print_Titles" localSheetId="0">本级收执!$A:$A,本级收执!$1:$3</definedName>
    <definedName name="_xlnm.Print_Titles" localSheetId="6">本级支预!$A:$A,本级支预!$1:$3</definedName>
    <definedName name="_xlnm.Print_Titles" localSheetId="7">本级支预明细!$1:$5</definedName>
    <definedName name="_xlnm.Print_Titles" hidden="1">#N/A</definedName>
    <definedName name="QUERY2" localSheetId="4">#REF!</definedName>
    <definedName name="QUERY2">#REF!</definedName>
    <definedName name="本级支执222" localSheetId="4">#REF!</definedName>
    <definedName name="本级支执222">#REF!</definedName>
    <definedName name="大通湖支出" localSheetId="4">#REF!</definedName>
    <definedName name="大通湖支出">#REF!</definedName>
    <definedName name="地区名称" localSheetId="4">#REF!</definedName>
    <definedName name="地区名称">#REF!</definedName>
    <definedName name="工" localSheetId="4">#REF!</definedName>
    <definedName name="工">#REF!</definedName>
    <definedName name="购车" localSheetId="4">#REF!</definedName>
    <definedName name="购车">#REF!</definedName>
    <definedName name="汇率" localSheetId="4">#REF!</definedName>
    <definedName name="汇率">#REF!</definedName>
    <definedName name="生产列1" localSheetId="4">#REF!</definedName>
    <definedName name="生产列1">#REF!</definedName>
    <definedName name="生产列11" localSheetId="4">#REF!</definedName>
    <definedName name="生产列11">#REF!</definedName>
    <definedName name="生产列15" localSheetId="4">#REF!</definedName>
    <definedName name="生产列15">#REF!</definedName>
    <definedName name="生产列16" localSheetId="4">#REF!</definedName>
    <definedName name="生产列16">#REF!</definedName>
    <definedName name="生产列17" localSheetId="4">#REF!</definedName>
    <definedName name="生产列17">#REF!</definedName>
    <definedName name="生产列19" localSheetId="4">#REF!</definedName>
    <definedName name="生产列19">#REF!</definedName>
    <definedName name="生产列2" localSheetId="4">#REF!</definedName>
    <definedName name="生产列2">#REF!</definedName>
    <definedName name="生产列20" localSheetId="4">#REF!</definedName>
    <definedName name="生产列20">#REF!</definedName>
    <definedName name="生产列3" localSheetId="4">#REF!</definedName>
    <definedName name="生产列3">#REF!</definedName>
    <definedName name="生产列4" localSheetId="4">#REF!</definedName>
    <definedName name="生产列4">#REF!</definedName>
    <definedName name="生产列5" localSheetId="4">#REF!</definedName>
    <definedName name="生产列5">#REF!</definedName>
    <definedName name="生产列6" localSheetId="4">#REF!</definedName>
    <definedName name="生产列6">#REF!</definedName>
    <definedName name="生产列7" localSheetId="4">#REF!</definedName>
    <definedName name="生产列7">#REF!</definedName>
    <definedName name="生产列8" localSheetId="4">#REF!</definedName>
    <definedName name="生产列8">#REF!</definedName>
    <definedName name="生产列9" localSheetId="4">#REF!</definedName>
    <definedName name="生产列9">#REF!</definedName>
    <definedName name="生产期" localSheetId="4">#REF!</definedName>
    <definedName name="生产期">#REF!</definedName>
    <definedName name="生产期1" localSheetId="4">#REF!</definedName>
    <definedName name="生产期1">#REF!</definedName>
    <definedName name="生产期11" localSheetId="4">#REF!</definedName>
    <definedName name="生产期11">#REF!</definedName>
    <definedName name="生产期15" localSheetId="4">#REF!</definedName>
    <definedName name="生产期15">#REF!</definedName>
    <definedName name="生产期16" localSheetId="4">#REF!</definedName>
    <definedName name="生产期16">#REF!</definedName>
    <definedName name="生产期17" localSheetId="4">#REF!</definedName>
    <definedName name="生产期17">#REF!</definedName>
    <definedName name="生产期19" localSheetId="4">#REF!</definedName>
    <definedName name="生产期19">#REF!</definedName>
    <definedName name="生产期2" localSheetId="4">#REF!</definedName>
    <definedName name="生产期2">#REF!</definedName>
    <definedName name="生产期20" localSheetId="4">#REF!</definedName>
    <definedName name="生产期20">#REF!</definedName>
    <definedName name="生产期3" localSheetId="4">#REF!</definedName>
    <definedName name="生产期3">#REF!</definedName>
    <definedName name="生产期4" localSheetId="4">#REF!</definedName>
    <definedName name="生产期4">#REF!</definedName>
    <definedName name="生产期5" localSheetId="4">#REF!</definedName>
    <definedName name="生产期5" localSheetId="8">#REF!</definedName>
    <definedName name="生产期5">#REF!</definedName>
    <definedName name="生产期6" localSheetId="4">#REF!</definedName>
    <definedName name="生产期6">#REF!</definedName>
    <definedName name="生产期7" localSheetId="4">#REF!</definedName>
    <definedName name="生产期7">#REF!</definedName>
    <definedName name="生产期8" localSheetId="4">#REF!</definedName>
    <definedName name="生产期8">#REF!</definedName>
    <definedName name="生产期9" localSheetId="4">#REF!</definedName>
    <definedName name="生产期9">#REF!</definedName>
    <definedName name="式" localSheetId="4">#REF!</definedName>
    <definedName name="式">#REF!</definedName>
    <definedName name="双" localSheetId="4">#REF!</definedName>
    <definedName name="双" localSheetId="8">#REF!</definedName>
    <definedName name="双">#REF!</definedName>
    <definedName name="下级指标">[2]单位指标查询!$A$3:$O$240</definedName>
    <definedName name="预算支出指标帐" localSheetId="4">#REF!</definedName>
    <definedName name="预算支出指标帐">#REF!</definedName>
  </definedNames>
  <calcPr calcId="144525"/>
</workbook>
</file>

<file path=xl/sharedStrings.xml><?xml version="1.0" encoding="utf-8"?>
<sst xmlns="http://schemas.openxmlformats.org/spreadsheetml/2006/main" count="1237">
  <si>
    <t>2017年高新区一般公共预算收入预算执行情况</t>
  </si>
  <si>
    <t>单位：万元</t>
  </si>
  <si>
    <t>收入项目</t>
  </si>
  <si>
    <t>调整预算</t>
  </si>
  <si>
    <t>2017年
预计完成数</t>
  </si>
  <si>
    <t>完成预算％</t>
  </si>
  <si>
    <t>比上年
增长％</t>
  </si>
  <si>
    <t>一、税收收入</t>
  </si>
  <si>
    <t xml:space="preserve">    增值税37.5%</t>
  </si>
  <si>
    <t xml:space="preserve">    营业税75%</t>
  </si>
  <si>
    <t xml:space="preserve">    企业所得税28%</t>
  </si>
  <si>
    <t xml:space="preserve">    企业所得税退税</t>
  </si>
  <si>
    <t xml:space="preserve">    个人所得税28%</t>
  </si>
  <si>
    <t xml:space="preserve">    资源税75%</t>
  </si>
  <si>
    <t xml:space="preserve">    城市维护建设税</t>
  </si>
  <si>
    <t xml:space="preserve">    房产税</t>
  </si>
  <si>
    <t xml:space="preserve">    印花税</t>
  </si>
  <si>
    <t xml:space="preserve">    城镇土地使用税70%</t>
  </si>
  <si>
    <t xml:space="preserve">    土地增值税</t>
  </si>
  <si>
    <t xml:space="preserve">    车船税</t>
  </si>
  <si>
    <t xml:space="preserve">    耕地占用税</t>
  </si>
  <si>
    <t xml:space="preserve">    契税</t>
  </si>
  <si>
    <t xml:space="preserve">    其他税收收入</t>
  </si>
  <si>
    <t>二、非税收入</t>
  </si>
  <si>
    <t xml:space="preserve">    专项收入</t>
  </si>
  <si>
    <t xml:space="preserve">    行政事业性收费收入</t>
  </si>
  <si>
    <t xml:space="preserve">    罚没收入</t>
  </si>
  <si>
    <t xml:space="preserve">    国有资本经营收入</t>
  </si>
  <si>
    <t xml:space="preserve">    国有资源（资产）有偿使用收入</t>
  </si>
  <si>
    <t xml:space="preserve">    捐赠收入</t>
  </si>
  <si>
    <t xml:space="preserve">    政府住房基金收入</t>
  </si>
  <si>
    <t xml:space="preserve">    其他收入</t>
  </si>
  <si>
    <t>地方收入小计</t>
  </si>
  <si>
    <t>三、上划中央收入</t>
  </si>
  <si>
    <t xml:space="preserve">    上划中央增值税50%</t>
  </si>
  <si>
    <t xml:space="preserve">    上划中央营业税50%</t>
  </si>
  <si>
    <t xml:space="preserve">    上划中央所得税60%</t>
  </si>
  <si>
    <t>四、上划省收入</t>
  </si>
  <si>
    <t xml:space="preserve">    上划省增值税12.5%</t>
  </si>
  <si>
    <t xml:space="preserve">    上划省营业税25%</t>
  </si>
  <si>
    <t xml:space="preserve">    上划省所得税12%</t>
  </si>
  <si>
    <t xml:space="preserve">    上划省资源税25%</t>
  </si>
  <si>
    <t xml:space="preserve">    上划省城镇土地使用税税30%</t>
  </si>
  <si>
    <t>一般公共预算收入总计</t>
  </si>
  <si>
    <t>说明：根据《关于全面推开营业税改征增值税试点有关预算管理问题的通知》（湘财预[2016]48号），自2016年5月1日起，全面推开营改增试点，同时调整中央与地方增值税收入划分办法，中央、省、市县增值税按50%：12.5%：37.5%比例分享。</t>
  </si>
  <si>
    <t>2017年高新区一般公共预算支出预算执行情况</t>
  </si>
  <si>
    <t>支出功能科目分类</t>
  </si>
  <si>
    <t>2017年                 预计完成数</t>
  </si>
  <si>
    <t>2016年决算数</t>
  </si>
  <si>
    <t>比上年
增长%</t>
  </si>
  <si>
    <t>一般公共服务支出</t>
  </si>
  <si>
    <t>外交支出</t>
  </si>
  <si>
    <t>国防支出</t>
  </si>
  <si>
    <t>公共安全支出</t>
  </si>
  <si>
    <t>教育支出</t>
  </si>
  <si>
    <t>科学技术支出</t>
  </si>
  <si>
    <t>文化体育与传媒支出</t>
  </si>
  <si>
    <t>社会保障和就业支出</t>
  </si>
  <si>
    <t>医疗卫生与计划生育支出</t>
  </si>
  <si>
    <t>节能环保支出</t>
  </si>
  <si>
    <t>城乡社区支出</t>
  </si>
  <si>
    <t>农林水支出</t>
  </si>
  <si>
    <t>交通运输支出</t>
  </si>
  <si>
    <t>资源勘探信息等支出</t>
  </si>
  <si>
    <t>商业服务业等支出</t>
  </si>
  <si>
    <t>金融支出</t>
  </si>
  <si>
    <t>援助其他地区支出</t>
  </si>
  <si>
    <t>国土海洋气象等支出</t>
  </si>
  <si>
    <t>住房保障支出</t>
  </si>
  <si>
    <t>粮油物资储备支出</t>
  </si>
  <si>
    <t>地方一般债务付息支出</t>
  </si>
  <si>
    <t>其他支出</t>
  </si>
  <si>
    <t>合         计</t>
  </si>
  <si>
    <t>2017年高新区政府性基金收入预算执行情况</t>
  </si>
  <si>
    <t>收  入  项  目</t>
  </si>
  <si>
    <t>完成预算%</t>
  </si>
  <si>
    <t>比上年增长％</t>
  </si>
  <si>
    <t>新型墙体材料专项基金收入</t>
  </si>
  <si>
    <t>国有土地收益基金收入</t>
  </si>
  <si>
    <t>农业土地开发资金收入</t>
  </si>
  <si>
    <t>国有土地使用权出让收入</t>
  </si>
  <si>
    <t>城市基础设施配套费收入</t>
  </si>
  <si>
    <t>其他政府性基金收入</t>
  </si>
  <si>
    <t>合 计</t>
  </si>
  <si>
    <r>
      <rPr>
        <sz val="10"/>
        <rFont val="华文中宋"/>
        <charset val="134"/>
      </rPr>
      <t>说明：1、根据《财政部 中国人民银行关于等修订2015年政府收支分类科目的通知》(财预[2015]21号)规定，从2015年起</t>
    </r>
    <r>
      <rPr>
        <sz val="8"/>
        <rFont val="华文中宋"/>
        <charset val="134"/>
      </rPr>
      <t>，</t>
    </r>
    <r>
      <rPr>
        <sz val="10"/>
        <rFont val="华文中宋"/>
        <charset val="134"/>
      </rPr>
      <t>一般公共预算管理的污水处理费收入</t>
    </r>
    <r>
      <rPr>
        <sz val="8"/>
        <rFont val="华文中宋"/>
        <charset val="134"/>
      </rPr>
      <t>、</t>
    </r>
    <r>
      <rPr>
        <sz val="10"/>
        <rFont val="华文中宋"/>
        <charset val="134"/>
      </rPr>
      <t>水土保持补偿费收入转列政府性基金预算管理。
         2、根据《财政部关于完善政府预算体系有关问题的通知》（财预[2014]368号），从2015年1月1日起，将船舶港务费、地方教育附加、残疾人就业保障金、地方水利建设基金等基金收入转列一般公共预算管理，为同口径比较，比上年增幅不含上述数据。
         3、根据《财政部关于取消、停征和整合部分政府性基金项目等有关问题的通知》(财税[2016]11号)文件精神，从2016年2月1日起，停征价格调节基金和散装水泥专项资金。</t>
    </r>
  </si>
  <si>
    <t>2017年高新区政府性基金支出预算执行情况</t>
  </si>
  <si>
    <t>地方专项债务付息支出</t>
  </si>
  <si>
    <t>支出合计</t>
  </si>
  <si>
    <t>2017年高新区社会保险基金收支预算执行情况</t>
  </si>
  <si>
    <t>项        目</t>
  </si>
  <si>
    <t>城乡居民基本      医疗保险基金</t>
  </si>
  <si>
    <t>备  注</t>
  </si>
  <si>
    <t>一、上年结余</t>
  </si>
  <si>
    <t>二、本年收入</t>
  </si>
  <si>
    <t>其中： 1、保险费收入</t>
  </si>
  <si>
    <r>
      <rPr>
        <sz val="10"/>
        <color indexed="9"/>
        <rFont val="华文中宋"/>
        <charset val="134"/>
      </rPr>
      <t xml:space="preserve">其中： </t>
    </r>
    <r>
      <rPr>
        <sz val="10"/>
        <color indexed="8"/>
        <rFont val="华文中宋"/>
        <charset val="134"/>
      </rPr>
      <t>2、利息收入</t>
    </r>
  </si>
  <si>
    <r>
      <rPr>
        <sz val="10"/>
        <color indexed="9"/>
        <rFont val="华文中宋"/>
        <charset val="134"/>
      </rPr>
      <t>其中：</t>
    </r>
    <r>
      <rPr>
        <sz val="10"/>
        <color indexed="42"/>
        <rFont val="华文中宋"/>
        <charset val="134"/>
      </rPr>
      <t xml:space="preserve"> </t>
    </r>
    <r>
      <rPr>
        <sz val="10"/>
        <color indexed="8"/>
        <rFont val="华文中宋"/>
        <charset val="134"/>
      </rPr>
      <t>3、财政补贴收入</t>
    </r>
  </si>
  <si>
    <r>
      <rPr>
        <sz val="10"/>
        <color indexed="9"/>
        <rFont val="华文中宋"/>
        <charset val="134"/>
      </rPr>
      <t>其中：</t>
    </r>
    <r>
      <rPr>
        <sz val="10"/>
        <color indexed="8"/>
        <rFont val="华文中宋"/>
        <charset val="134"/>
      </rPr>
      <t xml:space="preserve"> 4、其他收入</t>
    </r>
  </si>
  <si>
    <r>
      <rPr>
        <sz val="10"/>
        <color indexed="9"/>
        <rFont val="华文中宋"/>
        <charset val="134"/>
      </rPr>
      <t>其中：</t>
    </r>
    <r>
      <rPr>
        <sz val="10"/>
        <color indexed="8"/>
        <rFont val="华文中宋"/>
        <charset val="134"/>
      </rPr>
      <t xml:space="preserve"> 5、转移收入</t>
    </r>
  </si>
  <si>
    <r>
      <rPr>
        <sz val="10"/>
        <color indexed="9"/>
        <rFont val="华文中宋"/>
        <charset val="134"/>
      </rPr>
      <t>其中：</t>
    </r>
    <r>
      <rPr>
        <sz val="10"/>
        <color indexed="8"/>
        <rFont val="华文中宋"/>
        <charset val="134"/>
      </rPr>
      <t xml:space="preserve"> 6、上级补助收入</t>
    </r>
  </si>
  <si>
    <t>三、本年支出</t>
  </si>
  <si>
    <t>其中： 1、基本医疗保险待遇支出</t>
  </si>
  <si>
    <r>
      <rPr>
        <sz val="10"/>
        <color indexed="9"/>
        <rFont val="华文中宋"/>
        <charset val="134"/>
      </rPr>
      <t>其中：</t>
    </r>
    <r>
      <rPr>
        <sz val="10"/>
        <color indexed="42"/>
        <rFont val="华文中宋"/>
        <charset val="134"/>
      </rPr>
      <t xml:space="preserve"> </t>
    </r>
    <r>
      <rPr>
        <sz val="10"/>
        <color indexed="8"/>
        <rFont val="华文中宋"/>
        <charset val="134"/>
      </rPr>
      <t>2、购买大病保险支出</t>
    </r>
  </si>
  <si>
    <r>
      <rPr>
        <sz val="10"/>
        <color indexed="9"/>
        <rFont val="华文中宋"/>
        <charset val="134"/>
      </rPr>
      <t>其中：</t>
    </r>
    <r>
      <rPr>
        <sz val="10"/>
        <color indexed="42"/>
        <rFont val="华文中宋"/>
        <charset val="134"/>
      </rPr>
      <t xml:space="preserve"> </t>
    </r>
    <r>
      <rPr>
        <sz val="10"/>
        <color indexed="8"/>
        <rFont val="华文中宋"/>
        <charset val="134"/>
      </rPr>
      <t>3、基本养老金支出</t>
    </r>
  </si>
  <si>
    <r>
      <rPr>
        <sz val="10"/>
        <color indexed="9"/>
        <rFont val="华文中宋"/>
        <charset val="134"/>
      </rPr>
      <t xml:space="preserve">其中： </t>
    </r>
    <r>
      <rPr>
        <sz val="10"/>
        <color indexed="8"/>
        <rFont val="华文中宋"/>
        <charset val="134"/>
      </rPr>
      <t>4、其他支出</t>
    </r>
  </si>
  <si>
    <r>
      <rPr>
        <sz val="10"/>
        <color indexed="9"/>
        <rFont val="华文中宋"/>
        <charset val="134"/>
      </rPr>
      <t xml:space="preserve">其中： </t>
    </r>
    <r>
      <rPr>
        <sz val="10"/>
        <color indexed="8"/>
        <rFont val="华文中宋"/>
        <charset val="134"/>
      </rPr>
      <t>5、上解上级支出</t>
    </r>
  </si>
  <si>
    <t>四、本年收支结余</t>
  </si>
  <si>
    <t>五、年末滚存结余</t>
  </si>
  <si>
    <t>2018年高新区一般公共预算收入预算</t>
  </si>
  <si>
    <t xml:space="preserve"> 单位:万元</t>
  </si>
  <si>
    <r>
      <rPr>
        <b/>
        <sz val="10"/>
        <color indexed="8"/>
        <rFont val="华文中宋"/>
        <charset val="134"/>
      </rPr>
      <t>201</t>
    </r>
    <r>
      <rPr>
        <b/>
        <sz val="10"/>
        <rFont val="华文中宋"/>
        <charset val="134"/>
      </rPr>
      <t>7年预计完成数</t>
    </r>
  </si>
  <si>
    <r>
      <rPr>
        <b/>
        <sz val="10"/>
        <color indexed="8"/>
        <rFont val="华文中宋"/>
        <charset val="134"/>
      </rPr>
      <t>201</t>
    </r>
    <r>
      <rPr>
        <b/>
        <sz val="10"/>
        <rFont val="华文中宋"/>
        <charset val="134"/>
      </rPr>
      <t>8年预算数</t>
    </r>
  </si>
  <si>
    <t>增长%</t>
  </si>
  <si>
    <t xml:space="preserve">    上划省营业税12.5%</t>
  </si>
  <si>
    <t>2018年高新区一般公共预算支出预算</t>
  </si>
  <si>
    <t xml:space="preserve"> 单位：万元</t>
  </si>
  <si>
    <t>支出功能科目</t>
  </si>
  <si>
    <t>2017年预计      财力完成数</t>
  </si>
  <si>
    <t>2018年
财力安排数</t>
  </si>
  <si>
    <t>2015年完成</t>
  </si>
  <si>
    <t>测算</t>
  </si>
  <si>
    <t>预备费</t>
  </si>
  <si>
    <t>支出小计</t>
  </si>
  <si>
    <t>转移性支出</t>
  </si>
  <si>
    <t>合              计</t>
  </si>
  <si>
    <t>2018年高新区一般公共预算支出预算（功能分类科目）</t>
  </si>
  <si>
    <t>支出功能分类科目</t>
  </si>
  <si>
    <t>2018年预算数</t>
  </si>
  <si>
    <t>合计</t>
  </si>
  <si>
    <t>其中：</t>
  </si>
  <si>
    <t>本级财力         安排支出数</t>
  </si>
  <si>
    <t>省提前下达       转移支付        安排支出数</t>
  </si>
  <si>
    <t>一、一般公共服务</t>
  </si>
  <si>
    <t xml:space="preserve">    人大事务</t>
  </si>
  <si>
    <t xml:space="preserve">      行政运行</t>
  </si>
  <si>
    <t xml:space="preserve">      一般行政管理事务</t>
  </si>
  <si>
    <t xml:space="preserve">      机关服务</t>
  </si>
  <si>
    <t xml:space="preserve">      人大会议</t>
  </si>
  <si>
    <t xml:space="preserve">      人大立法</t>
  </si>
  <si>
    <t xml:space="preserve">      人大监督</t>
  </si>
  <si>
    <t xml:space="preserve">      人大代表履职能力提升</t>
  </si>
  <si>
    <t xml:space="preserve">      代表工作</t>
  </si>
  <si>
    <t xml:space="preserve">      人大信访工作</t>
  </si>
  <si>
    <t xml:space="preserve">      事业运行</t>
  </si>
  <si>
    <t xml:space="preserve">      其他人大事务支出</t>
  </si>
  <si>
    <t xml:space="preserve">    政协事务</t>
  </si>
  <si>
    <t xml:space="preserve">      政协会议</t>
  </si>
  <si>
    <t xml:space="preserve">      委员视察</t>
  </si>
  <si>
    <t xml:space="preserve">      参政议政</t>
  </si>
  <si>
    <t xml:space="preserve">      其他政协事务支出</t>
  </si>
  <si>
    <t xml:space="preserve">    政府办公厅(室)及相关机构事务</t>
  </si>
  <si>
    <t xml:space="preserve">      专项服务</t>
  </si>
  <si>
    <t xml:space="preserve">      专项业务活动</t>
  </si>
  <si>
    <t xml:space="preserve">      政务公开审批</t>
  </si>
  <si>
    <t xml:space="preserve">      法制建设</t>
  </si>
  <si>
    <t xml:space="preserve">      信访事务</t>
  </si>
  <si>
    <t xml:space="preserve">      参事事务</t>
  </si>
  <si>
    <t xml:space="preserve">      其他政府办公厅（室）及相关机构事务支出</t>
  </si>
  <si>
    <t xml:space="preserve">    发展与改革事务</t>
  </si>
  <si>
    <t xml:space="preserve">      战略规划与实施</t>
  </si>
  <si>
    <t xml:space="preserve">      日常经济运行调节</t>
  </si>
  <si>
    <t xml:space="preserve">      社会事业发展规划</t>
  </si>
  <si>
    <t xml:space="preserve">      经济体制改革研究</t>
  </si>
  <si>
    <t xml:space="preserve">      物价管理</t>
  </si>
  <si>
    <t xml:space="preserve">      应对气象变化管理事务</t>
  </si>
  <si>
    <t xml:space="preserve">      其他发展与改革事务支出</t>
  </si>
  <si>
    <t xml:space="preserve">    统计信息事务</t>
  </si>
  <si>
    <t xml:space="preserve">      信息事务</t>
  </si>
  <si>
    <t xml:space="preserve">      专项统计业务</t>
  </si>
  <si>
    <t xml:space="preserve">      统计管理</t>
  </si>
  <si>
    <t xml:space="preserve">      专项普查活动</t>
  </si>
  <si>
    <t xml:space="preserve">      统计抽样调查</t>
  </si>
  <si>
    <t xml:space="preserve">      其他统计信息事务支出</t>
  </si>
  <si>
    <t xml:space="preserve">    财政事务</t>
  </si>
  <si>
    <t xml:space="preserve">      预算改革业务</t>
  </si>
  <si>
    <t xml:space="preserve">      财政国库业务</t>
  </si>
  <si>
    <t xml:space="preserve">      财政监察</t>
  </si>
  <si>
    <t xml:space="preserve">      信息化建设</t>
  </si>
  <si>
    <t xml:space="preserve">      财政委托业务支出</t>
  </si>
  <si>
    <t xml:space="preserve">      其他财政事务支出</t>
  </si>
  <si>
    <t xml:space="preserve">    税收事务</t>
  </si>
  <si>
    <t xml:space="preserve">      税务办案</t>
  </si>
  <si>
    <t xml:space="preserve">      税务登记证及发票管理</t>
  </si>
  <si>
    <t xml:space="preserve">      代扣代收代征税款手续费</t>
  </si>
  <si>
    <t xml:space="preserve">      税务宣传</t>
  </si>
  <si>
    <t xml:space="preserve">      协税护税</t>
  </si>
  <si>
    <t xml:space="preserve">      其他税收事务支出</t>
  </si>
  <si>
    <t xml:space="preserve">    审计事务</t>
  </si>
  <si>
    <t xml:space="preserve">      审计业务</t>
  </si>
  <si>
    <t xml:space="preserve">      审计管理</t>
  </si>
  <si>
    <t xml:space="preserve">      其他审计事务支出</t>
  </si>
  <si>
    <t xml:space="preserve">    海关事务</t>
  </si>
  <si>
    <t xml:space="preserve">      收费业务</t>
  </si>
  <si>
    <t xml:space="preserve">      缉私办案</t>
  </si>
  <si>
    <t xml:space="preserve">      口岸电子执法系统建设与维护</t>
  </si>
  <si>
    <t xml:space="preserve">      其他海关事务支出</t>
  </si>
  <si>
    <t xml:space="preserve">    人力资源事务</t>
  </si>
  <si>
    <t xml:space="preserve">      政府特殊津贴</t>
  </si>
  <si>
    <t xml:space="preserve">      资助留学回国人员</t>
  </si>
  <si>
    <t xml:space="preserve">      军队转业干部安置</t>
  </si>
  <si>
    <t xml:space="preserve">      博士后日常经费</t>
  </si>
  <si>
    <t xml:space="preserve">      引进人才费用</t>
  </si>
  <si>
    <t xml:space="preserve">      公务员考核</t>
  </si>
  <si>
    <t xml:space="preserve">      公务员履职能力提升</t>
  </si>
  <si>
    <t xml:space="preserve">      公务员招考</t>
  </si>
  <si>
    <t xml:space="preserve">      公务员综合管理</t>
  </si>
  <si>
    <t xml:space="preserve">      其他人力资源事务支出</t>
  </si>
  <si>
    <t xml:space="preserve">    纪检监察事务</t>
  </si>
  <si>
    <t xml:space="preserve">      大案要案查处</t>
  </si>
  <si>
    <t xml:space="preserve">      派驻派出机构</t>
  </si>
  <si>
    <t xml:space="preserve">      中央巡视</t>
  </si>
  <si>
    <t xml:space="preserve">      其他纪检监察事务支出</t>
  </si>
  <si>
    <t xml:space="preserve">    商贸事务</t>
  </si>
  <si>
    <t xml:space="preserve">      对外贸易管理</t>
  </si>
  <si>
    <t xml:space="preserve">      国际经济合作</t>
  </si>
  <si>
    <t xml:space="preserve">      外资管理</t>
  </si>
  <si>
    <t xml:space="preserve">      国内贸易管理</t>
  </si>
  <si>
    <t xml:space="preserve">      招商引资</t>
  </si>
  <si>
    <t xml:space="preserve">      其他商贸事务支出</t>
  </si>
  <si>
    <t xml:space="preserve">    知识产权事务</t>
  </si>
  <si>
    <t xml:space="preserve">      专利审批</t>
  </si>
  <si>
    <t xml:space="preserve">      国家知识产权战略</t>
  </si>
  <si>
    <t xml:space="preserve">      专利试点和产业化推进</t>
  </si>
  <si>
    <t xml:space="preserve">      专利执法</t>
  </si>
  <si>
    <t xml:space="preserve">      国际组织专项活动</t>
  </si>
  <si>
    <t xml:space="preserve">      知识产权宏观管理</t>
  </si>
  <si>
    <t xml:space="preserve">      其他知识产权事务支出</t>
  </si>
  <si>
    <t xml:space="preserve">    工商行政管理事务</t>
  </si>
  <si>
    <t xml:space="preserve">      工商行政管理专项</t>
  </si>
  <si>
    <t xml:space="preserve">      执法办案专项</t>
  </si>
  <si>
    <t xml:space="preserve">      消费者权益保护</t>
  </si>
  <si>
    <t xml:space="preserve">      其他工商行政管理事务支出</t>
  </si>
  <si>
    <t xml:space="preserve">    质量技术监督与检验检疫事务</t>
  </si>
  <si>
    <t xml:space="preserve">      出入境检验检疫行政执法和业务管理</t>
  </si>
  <si>
    <t xml:space="preserve">      出入境检验检疫技术支持</t>
  </si>
  <si>
    <t xml:space="preserve">      质量技术监督行政执法及业务管理</t>
  </si>
  <si>
    <t xml:space="preserve">      质量技术监督技术支持</t>
  </si>
  <si>
    <t xml:space="preserve">      认证认可监督管理</t>
  </si>
  <si>
    <t xml:space="preserve">      标准化管理</t>
  </si>
  <si>
    <t xml:space="preserve">      其他质量技术监督与检验检疫事务支出</t>
  </si>
  <si>
    <t xml:space="preserve">    民族事务</t>
  </si>
  <si>
    <t xml:space="preserve">      民族工作专项</t>
  </si>
  <si>
    <t xml:space="preserve">      其他民族事务支出</t>
  </si>
  <si>
    <t xml:space="preserve">    宗教事务</t>
  </si>
  <si>
    <t xml:space="preserve">      宗教工作专项</t>
  </si>
  <si>
    <t xml:space="preserve">      其他宗教事务支出</t>
  </si>
  <si>
    <t xml:space="preserve">    港澳台侨事务</t>
  </si>
  <si>
    <t xml:space="preserve">      港澳事务</t>
  </si>
  <si>
    <t xml:space="preserve">      台湾事务</t>
  </si>
  <si>
    <t xml:space="preserve">      华侨事务</t>
  </si>
  <si>
    <t xml:space="preserve">      其他港澳台侨事务支出</t>
  </si>
  <si>
    <t xml:space="preserve">    档案事务</t>
  </si>
  <si>
    <t xml:space="preserve">      档案馆</t>
  </si>
  <si>
    <t xml:space="preserve">      其他档案事务支出</t>
  </si>
  <si>
    <t xml:space="preserve">    民主党派及工商联事务</t>
  </si>
  <si>
    <t xml:space="preserve">      其他民主党派及工商联事务支出</t>
  </si>
  <si>
    <t xml:space="preserve">    群众团体事务</t>
  </si>
  <si>
    <t xml:space="preserve">      厂务公开</t>
  </si>
  <si>
    <t xml:space="preserve">      工会疗养休养</t>
  </si>
  <si>
    <t xml:space="preserve">      其他群众团体事务支出</t>
  </si>
  <si>
    <t xml:space="preserve">    党委办公厅（室）及相关机构事务</t>
  </si>
  <si>
    <t xml:space="preserve">      专项业务</t>
  </si>
  <si>
    <t xml:space="preserve">      其他党委办公厅（室）及相关机构事务支出</t>
  </si>
  <si>
    <t xml:space="preserve">    组织事务</t>
  </si>
  <si>
    <t xml:space="preserve">      其他组织事务支出</t>
  </si>
  <si>
    <t xml:space="preserve">    宣传事务</t>
  </si>
  <si>
    <t xml:space="preserve">      其他宣传事务支出</t>
  </si>
  <si>
    <t xml:space="preserve">    统战事务</t>
  </si>
  <si>
    <t xml:space="preserve">      其他统战事务支出</t>
  </si>
  <si>
    <t xml:space="preserve">    对外联络事务</t>
  </si>
  <si>
    <t xml:space="preserve">      其他对外联络事务支出</t>
  </si>
  <si>
    <t xml:space="preserve">    其他共产党事务支出</t>
  </si>
  <si>
    <t xml:space="preserve">      其他共产党事务支出</t>
  </si>
  <si>
    <t xml:space="preserve">    其他一般公共服务支出</t>
  </si>
  <si>
    <t xml:space="preserve">      国家赔偿费用支出</t>
  </si>
  <si>
    <t xml:space="preserve">      其他一般公共服务支出</t>
  </si>
  <si>
    <t>二、外交支出</t>
  </si>
  <si>
    <t xml:space="preserve">    对外合作与交流</t>
  </si>
  <si>
    <t xml:space="preserve">    其他外交支出</t>
  </si>
  <si>
    <t>三、国防支出</t>
  </si>
  <si>
    <t xml:space="preserve">    国防动员</t>
  </si>
  <si>
    <t xml:space="preserve">      兵役征集</t>
  </si>
  <si>
    <t xml:space="preserve">      经济动员</t>
  </si>
  <si>
    <t xml:space="preserve">      人民防空</t>
  </si>
  <si>
    <t xml:space="preserve">      交通战备</t>
  </si>
  <si>
    <t xml:space="preserve">      国防教育</t>
  </si>
  <si>
    <t xml:space="preserve">      预备役部队</t>
  </si>
  <si>
    <t xml:space="preserve">      民兵</t>
  </si>
  <si>
    <t xml:space="preserve">      其他国防动员支出</t>
  </si>
  <si>
    <t xml:space="preserve">    其他国防支出</t>
  </si>
  <si>
    <t>四、公共安全支出</t>
  </si>
  <si>
    <t xml:space="preserve">    武装警察</t>
  </si>
  <si>
    <t xml:space="preserve">      内卫</t>
  </si>
  <si>
    <t xml:space="preserve">      边防</t>
  </si>
  <si>
    <t xml:space="preserve">      消防</t>
  </si>
  <si>
    <t xml:space="preserve">      警卫</t>
  </si>
  <si>
    <t xml:space="preserve">      黄金</t>
  </si>
  <si>
    <t xml:space="preserve">      森林</t>
  </si>
  <si>
    <t xml:space="preserve">      水电</t>
  </si>
  <si>
    <t xml:space="preserve">      交通</t>
  </si>
  <si>
    <t xml:space="preserve">      其他武装警察支出</t>
  </si>
  <si>
    <t xml:space="preserve">    公安</t>
  </si>
  <si>
    <t xml:space="preserve">      治安管理</t>
  </si>
  <si>
    <t xml:space="preserve">      国内安全保卫</t>
  </si>
  <si>
    <t xml:space="preserve">      刑事侦查</t>
  </si>
  <si>
    <t xml:space="preserve">      经济犯罪侦查</t>
  </si>
  <si>
    <t xml:space="preserve">      出入境管理</t>
  </si>
  <si>
    <t xml:space="preserve">      行动技术管理</t>
  </si>
  <si>
    <t xml:space="preserve">      防范和处理邪教犯罪</t>
  </si>
  <si>
    <t xml:space="preserve">      禁毒管理</t>
  </si>
  <si>
    <t xml:space="preserve">      道路交通管理</t>
  </si>
  <si>
    <t xml:space="preserve">      网络侦控管理</t>
  </si>
  <si>
    <t xml:space="preserve">      反恐怖</t>
  </si>
  <si>
    <t xml:space="preserve">      居民身份证管理</t>
  </si>
  <si>
    <t xml:space="preserve">      网络运行及维护</t>
  </si>
  <si>
    <t xml:space="preserve">      拘押收教场所管理</t>
  </si>
  <si>
    <t xml:space="preserve">      警犬繁育及训养</t>
  </si>
  <si>
    <t xml:space="preserve">      其他公安支出</t>
  </si>
  <si>
    <t xml:space="preserve">    国家安全</t>
  </si>
  <si>
    <t xml:space="preserve">      安全业务</t>
  </si>
  <si>
    <t xml:space="preserve">      其他国家安全支出</t>
  </si>
  <si>
    <t xml:space="preserve">    检察</t>
  </si>
  <si>
    <t xml:space="preserve">      查办和预防职务犯罪</t>
  </si>
  <si>
    <t xml:space="preserve">      公诉和审判监督</t>
  </si>
  <si>
    <t xml:space="preserve">      侦查监督</t>
  </si>
  <si>
    <t xml:space="preserve">      执行监督</t>
  </si>
  <si>
    <t xml:space="preserve">      控告申诉</t>
  </si>
  <si>
    <t xml:space="preserve">      “两房”建设</t>
  </si>
  <si>
    <t xml:space="preserve">      其他检察支出</t>
  </si>
  <si>
    <t xml:space="preserve">    法院</t>
  </si>
  <si>
    <t xml:space="preserve">      案件审判</t>
  </si>
  <si>
    <t xml:space="preserve">      案件执行</t>
  </si>
  <si>
    <t xml:space="preserve">      “两庭”建设</t>
  </si>
  <si>
    <t xml:space="preserve">      其他法院支出</t>
  </si>
  <si>
    <t xml:space="preserve">    司法</t>
  </si>
  <si>
    <t xml:space="preserve">      基层司法业务</t>
  </si>
  <si>
    <t xml:space="preserve">      普法宣传</t>
  </si>
  <si>
    <t xml:space="preserve">      律师公证管理</t>
  </si>
  <si>
    <t xml:space="preserve">      法律援助</t>
  </si>
  <si>
    <t xml:space="preserve">      司法统一考试</t>
  </si>
  <si>
    <t xml:space="preserve">      仲裁</t>
  </si>
  <si>
    <t xml:space="preserve">      社区矫正</t>
  </si>
  <si>
    <t xml:space="preserve">      司法鉴定</t>
  </si>
  <si>
    <t xml:space="preserve">      其他司法支出</t>
  </si>
  <si>
    <t xml:space="preserve">    监狱</t>
  </si>
  <si>
    <t xml:space="preserve">      犯人生活</t>
  </si>
  <si>
    <t xml:space="preserve">      犯人改造</t>
  </si>
  <si>
    <t xml:space="preserve">      狱政设施建设</t>
  </si>
  <si>
    <t xml:space="preserve">      其他监狱支出</t>
  </si>
  <si>
    <t xml:space="preserve">    强制隔离戒毒</t>
  </si>
  <si>
    <t xml:space="preserve">      强制隔离戒毒人员生活</t>
  </si>
  <si>
    <t xml:space="preserve">      强制隔离戒毒人员教育</t>
  </si>
  <si>
    <t xml:space="preserve">      所政设施建设</t>
  </si>
  <si>
    <t xml:space="preserve">      其他强制隔离戒毒支出</t>
  </si>
  <si>
    <t xml:space="preserve">    国家保密</t>
  </si>
  <si>
    <t xml:space="preserve">      保密技术</t>
  </si>
  <si>
    <t xml:space="preserve">      保密管理</t>
  </si>
  <si>
    <t xml:space="preserve">      其他国家保密支出</t>
  </si>
  <si>
    <t xml:space="preserve">    缉私警察</t>
  </si>
  <si>
    <t xml:space="preserve">      专项缉私活动支出</t>
  </si>
  <si>
    <t xml:space="preserve">      缉私情报</t>
  </si>
  <si>
    <t xml:space="preserve">      禁毒及缉毒</t>
  </si>
  <si>
    <t xml:space="preserve">      其他缉私警察支出</t>
  </si>
  <si>
    <t xml:space="preserve">    海警</t>
  </si>
  <si>
    <t xml:space="preserve">      公安现役基本支出</t>
  </si>
  <si>
    <t xml:space="preserve">      一般管理事务</t>
  </si>
  <si>
    <t xml:space="preserve">      维权执法业务</t>
  </si>
  <si>
    <t xml:space="preserve">      装备建设和运行维护</t>
  </si>
  <si>
    <t xml:space="preserve">      信息化建设扩运行维护</t>
  </si>
  <si>
    <t xml:space="preserve">      基础设施建设及维护</t>
  </si>
  <si>
    <t xml:space="preserve">      其他海警支出</t>
  </si>
  <si>
    <t xml:space="preserve">    其他公共安全支出</t>
  </si>
  <si>
    <t>五、教育支出</t>
  </si>
  <si>
    <t xml:space="preserve">    教育管理事务</t>
  </si>
  <si>
    <t xml:space="preserve">      其他教育管理事务支出</t>
  </si>
  <si>
    <t xml:space="preserve">    普通教育</t>
  </si>
  <si>
    <t xml:space="preserve">      学前教育</t>
  </si>
  <si>
    <t xml:space="preserve">      小学教育</t>
  </si>
  <si>
    <t xml:space="preserve">      初中教育</t>
  </si>
  <si>
    <t xml:space="preserve">      高中教育</t>
  </si>
  <si>
    <t xml:space="preserve">      高等教育</t>
  </si>
  <si>
    <t xml:space="preserve">      化解农村义务教育债务支出</t>
  </si>
  <si>
    <t xml:space="preserve">      化解普通高中债务支出</t>
  </si>
  <si>
    <t xml:space="preserve">      其他普通教育支出</t>
  </si>
  <si>
    <t xml:space="preserve">    职业教育</t>
  </si>
  <si>
    <t xml:space="preserve">      初等职业教育</t>
  </si>
  <si>
    <t xml:space="preserve">      中专教育</t>
  </si>
  <si>
    <t xml:space="preserve">      技校教育</t>
  </si>
  <si>
    <t xml:space="preserve">      职业高中教育</t>
  </si>
  <si>
    <t xml:space="preserve">      高等职业教育</t>
  </si>
  <si>
    <t xml:space="preserve">      其他职业教育支出</t>
  </si>
  <si>
    <t xml:space="preserve">    成人教育</t>
  </si>
  <si>
    <t xml:space="preserve">      成人初等教育</t>
  </si>
  <si>
    <t xml:space="preserve">      成人中等教育</t>
  </si>
  <si>
    <t xml:space="preserve">      成人高等教育</t>
  </si>
  <si>
    <t xml:space="preserve">      成人广播电视教育</t>
  </si>
  <si>
    <t xml:space="preserve">      其他成人教育支出</t>
  </si>
  <si>
    <t xml:space="preserve">    广播电视教育</t>
  </si>
  <si>
    <t xml:space="preserve">      广播电视学校</t>
  </si>
  <si>
    <t xml:space="preserve">      教育电视台</t>
  </si>
  <si>
    <t xml:space="preserve">      其他广播电视教育支出</t>
  </si>
  <si>
    <t xml:space="preserve">    留学教育</t>
  </si>
  <si>
    <t xml:space="preserve">      出国留学教育</t>
  </si>
  <si>
    <t xml:space="preserve">      来华留学教育</t>
  </si>
  <si>
    <t xml:space="preserve">      其他留学教育支出</t>
  </si>
  <si>
    <t xml:space="preserve">    特殊教育</t>
  </si>
  <si>
    <t xml:space="preserve">      特殊学校教育</t>
  </si>
  <si>
    <t xml:space="preserve">      工读学校教育</t>
  </si>
  <si>
    <t xml:space="preserve">      其他特殊教育支出</t>
  </si>
  <si>
    <t xml:space="preserve">    进修及培训</t>
  </si>
  <si>
    <t xml:space="preserve">      教师进修</t>
  </si>
  <si>
    <t xml:space="preserve">      干部教育</t>
  </si>
  <si>
    <t xml:space="preserve">      培训支出</t>
  </si>
  <si>
    <t xml:space="preserve">      退役士兵能力提升</t>
  </si>
  <si>
    <t xml:space="preserve">      其他进修及培训</t>
  </si>
  <si>
    <t xml:space="preserve">    教育费附加安排的支出</t>
  </si>
  <si>
    <t xml:space="preserve">      农村中小学校舍建设</t>
  </si>
  <si>
    <t xml:space="preserve">      农村中小学教学设施</t>
  </si>
  <si>
    <t xml:space="preserve">      城市中小学校舍建设</t>
  </si>
  <si>
    <t xml:space="preserve">      城市中小学教学设施</t>
  </si>
  <si>
    <t xml:space="preserve">      中等职业学校教学设施</t>
  </si>
  <si>
    <t xml:space="preserve">      其他教育费附加安排的支出</t>
  </si>
  <si>
    <t xml:space="preserve">    其他教育支出</t>
  </si>
  <si>
    <t>六、科学技术支出</t>
  </si>
  <si>
    <t xml:space="preserve">    科学技术管理事务</t>
  </si>
  <si>
    <t xml:space="preserve">      其他科学技术管理事务支出</t>
  </si>
  <si>
    <t xml:space="preserve">    基础研究</t>
  </si>
  <si>
    <t xml:space="preserve">      机构运行</t>
  </si>
  <si>
    <t xml:space="preserve">      重点基础研究规划</t>
  </si>
  <si>
    <t xml:space="preserve">      自然科学基金</t>
  </si>
  <si>
    <t xml:space="preserve">      重点实验室及相关设施</t>
  </si>
  <si>
    <t xml:space="preserve">      重大科学工程</t>
  </si>
  <si>
    <t xml:space="preserve">      专项基础科研</t>
  </si>
  <si>
    <t xml:space="preserve">      专项技术基础</t>
  </si>
  <si>
    <t xml:space="preserve">      其他基础研究支出</t>
  </si>
  <si>
    <t xml:space="preserve">    应用研究</t>
  </si>
  <si>
    <t xml:space="preserve">      社会公益研究</t>
  </si>
  <si>
    <t xml:space="preserve">      高技术研究</t>
  </si>
  <si>
    <t xml:space="preserve">      专项科研试制</t>
  </si>
  <si>
    <t xml:space="preserve">      其他应用研究支出</t>
  </si>
  <si>
    <t xml:space="preserve">    技术研究与开发</t>
  </si>
  <si>
    <t xml:space="preserve">      应用技术研究与开发</t>
  </si>
  <si>
    <t xml:space="preserve">      产业技术研究与开发</t>
  </si>
  <si>
    <t xml:space="preserve">      科技成果转化与扩散</t>
  </si>
  <si>
    <t xml:space="preserve">      其他技术研究与开发支出</t>
  </si>
  <si>
    <t xml:space="preserve">    科技条件与服务</t>
  </si>
  <si>
    <t xml:space="preserve">      技术创新服务体系</t>
  </si>
  <si>
    <t xml:space="preserve">      科技条件专项</t>
  </si>
  <si>
    <t xml:space="preserve">      其他科技条件与服务支出</t>
  </si>
  <si>
    <t xml:space="preserve">    社会科学</t>
  </si>
  <si>
    <t xml:space="preserve">      社会科学研究机构</t>
  </si>
  <si>
    <t xml:space="preserve">      社会科学研究</t>
  </si>
  <si>
    <t xml:space="preserve">      社科基金支出</t>
  </si>
  <si>
    <t xml:space="preserve">      其他社会科学支出</t>
  </si>
  <si>
    <t xml:space="preserve">    科学技术普及</t>
  </si>
  <si>
    <t xml:space="preserve">      科普活动</t>
  </si>
  <si>
    <t xml:space="preserve">      青少年科技活动</t>
  </si>
  <si>
    <t xml:space="preserve">      学术交流活动</t>
  </si>
  <si>
    <t xml:space="preserve">      科技馆站</t>
  </si>
  <si>
    <t xml:space="preserve">      其他科学技术普及支出</t>
  </si>
  <si>
    <t xml:space="preserve">    科技交流与合作</t>
  </si>
  <si>
    <t xml:space="preserve">      国际交流与合作</t>
  </si>
  <si>
    <t xml:space="preserve">      重大科技合作项目</t>
  </si>
  <si>
    <t xml:space="preserve">      其他科技交流与合作支出</t>
  </si>
  <si>
    <t xml:space="preserve">    科技重大项目</t>
  </si>
  <si>
    <t xml:space="preserve">      科技重大专项</t>
  </si>
  <si>
    <t xml:space="preserve">      重点研发计划</t>
  </si>
  <si>
    <t xml:space="preserve">    其他科学技术支出</t>
  </si>
  <si>
    <t xml:space="preserve">      科技奖励</t>
  </si>
  <si>
    <t xml:space="preserve">      核应急</t>
  </si>
  <si>
    <t xml:space="preserve">      转制科研机构</t>
  </si>
  <si>
    <t xml:space="preserve">      其他科学技术支出</t>
  </si>
  <si>
    <t>七、文化体育与传媒支出</t>
  </si>
  <si>
    <t xml:space="preserve">    文化</t>
  </si>
  <si>
    <t xml:space="preserve">      图书馆</t>
  </si>
  <si>
    <t xml:space="preserve">      文化展示及纪念机构</t>
  </si>
  <si>
    <t xml:space="preserve">      艺术表演场所</t>
  </si>
  <si>
    <t xml:space="preserve">      艺术表演团体</t>
  </si>
  <si>
    <t xml:space="preserve">      文化活动</t>
  </si>
  <si>
    <t xml:space="preserve">      群众文化</t>
  </si>
  <si>
    <t xml:space="preserve">      文化交流与合作</t>
  </si>
  <si>
    <t xml:space="preserve">      文化创作与保护</t>
  </si>
  <si>
    <t xml:space="preserve">      文化市场管理</t>
  </si>
  <si>
    <t xml:space="preserve">      其他文化支出</t>
  </si>
  <si>
    <t xml:space="preserve">    文物</t>
  </si>
  <si>
    <t xml:space="preserve">      文物保护</t>
  </si>
  <si>
    <t xml:space="preserve">      博物馆</t>
  </si>
  <si>
    <t xml:space="preserve">      历史名城与古迹</t>
  </si>
  <si>
    <t xml:space="preserve">      其他文物支出</t>
  </si>
  <si>
    <t xml:space="preserve">    体育</t>
  </si>
  <si>
    <t xml:space="preserve">      运动项目管理</t>
  </si>
  <si>
    <t xml:space="preserve">      体育竞赛</t>
  </si>
  <si>
    <t xml:space="preserve">      体育训练</t>
  </si>
  <si>
    <t xml:space="preserve">      体育场馆</t>
  </si>
  <si>
    <t xml:space="preserve">      群众体育</t>
  </si>
  <si>
    <t xml:space="preserve">      体育交流与合作</t>
  </si>
  <si>
    <t xml:space="preserve">      其他体育支出</t>
  </si>
  <si>
    <t xml:space="preserve">    新闻出版广播影视</t>
  </si>
  <si>
    <t xml:space="preserve">      广播</t>
  </si>
  <si>
    <t xml:space="preserve">      电视</t>
  </si>
  <si>
    <t xml:space="preserve">      电影</t>
  </si>
  <si>
    <t xml:space="preserve">      新闻通讯</t>
  </si>
  <si>
    <t xml:space="preserve">      出版发行</t>
  </si>
  <si>
    <t xml:space="preserve">      版权管理</t>
  </si>
  <si>
    <t xml:space="preserve">      其他新闻出版广播影视支出</t>
  </si>
  <si>
    <t xml:space="preserve">    其他文化体育与传媒支出</t>
  </si>
  <si>
    <t xml:space="preserve">      宣传文化发展专项支出</t>
  </si>
  <si>
    <t xml:space="preserve">      文化产业发展专项支出</t>
  </si>
  <si>
    <t xml:space="preserve">      其他文化体育与传媒支出</t>
  </si>
  <si>
    <t>八、社会保障和就业支出</t>
  </si>
  <si>
    <t xml:space="preserve">    人力资源和社会保障管理事务</t>
  </si>
  <si>
    <t xml:space="preserve">      综合业务管理</t>
  </si>
  <si>
    <t xml:space="preserve">      劳动保障监察</t>
  </si>
  <si>
    <t xml:space="preserve">      就业管理事务</t>
  </si>
  <si>
    <t xml:space="preserve">      社会保险业务管理事务</t>
  </si>
  <si>
    <t xml:space="preserve">      社会保险经办机构</t>
  </si>
  <si>
    <t xml:space="preserve">      劳动关系和维权</t>
  </si>
  <si>
    <t xml:space="preserve">      公共就业服务和职业技能鉴定机构</t>
  </si>
  <si>
    <t xml:space="preserve">      劳动人事争议调解仲裁</t>
  </si>
  <si>
    <t xml:space="preserve">      其他人力资源和社会保障管理事务支出</t>
  </si>
  <si>
    <t xml:space="preserve">    民政管理事务</t>
  </si>
  <si>
    <t xml:space="preserve">      拥军优属</t>
  </si>
  <si>
    <t xml:space="preserve">      老龄事务</t>
  </si>
  <si>
    <t xml:space="preserve">      民间组织管理</t>
  </si>
  <si>
    <t xml:space="preserve">      行政区划和地名管理</t>
  </si>
  <si>
    <t xml:space="preserve">      基层政权和社区建设</t>
  </si>
  <si>
    <t xml:space="preserve">      部队供应</t>
  </si>
  <si>
    <t xml:space="preserve">      其他民政管理事务支出</t>
  </si>
  <si>
    <t xml:space="preserve">    财政对社会保险基金的补助</t>
  </si>
  <si>
    <t xml:space="preserve">      财政对基本养老保险基金的补助</t>
  </si>
  <si>
    <t xml:space="preserve">      财政对失业保险基金的补助</t>
  </si>
  <si>
    <t xml:space="preserve">      财政对基本医疗保险基金的补助</t>
  </si>
  <si>
    <t xml:space="preserve">      财政对工伤保险基金的补助</t>
  </si>
  <si>
    <t xml:space="preserve">      财政对生育保险基金的补助</t>
  </si>
  <si>
    <t xml:space="preserve">      财政对城乡居民基本养老保险基金的补助</t>
  </si>
  <si>
    <t xml:space="preserve">      财政对其他社会保险基金的补助</t>
  </si>
  <si>
    <t xml:space="preserve">    行政事业单位离退休</t>
  </si>
  <si>
    <t xml:space="preserve">      归口管理的行政单位离退休</t>
  </si>
  <si>
    <t xml:space="preserve">      事业单位离退休</t>
  </si>
  <si>
    <t xml:space="preserve">      离退休人员管理机构</t>
  </si>
  <si>
    <t xml:space="preserve">      未归口管理的行政单位离退休</t>
  </si>
  <si>
    <t xml:space="preserve">      其他行政事业单位离退休支出</t>
  </si>
  <si>
    <t xml:space="preserve">    企业改革补助</t>
  </si>
  <si>
    <t xml:space="preserve">      企业关闭破产补助</t>
  </si>
  <si>
    <t xml:space="preserve">      厂办大集体改革补助</t>
  </si>
  <si>
    <t xml:space="preserve">      其他企业改革发展补助</t>
  </si>
  <si>
    <t xml:space="preserve">    就业补助</t>
  </si>
  <si>
    <t xml:space="preserve">      就业创业服务补贴</t>
  </si>
  <si>
    <t xml:space="preserve">      职业培训补贴</t>
  </si>
  <si>
    <t xml:space="preserve">      社会保险补贴</t>
  </si>
  <si>
    <t xml:space="preserve">      公益性岗位补贴</t>
  </si>
  <si>
    <t xml:space="preserve">      职业技能鉴定补贴</t>
  </si>
  <si>
    <t xml:space="preserve">      特定就业政策支出</t>
  </si>
  <si>
    <t xml:space="preserve">      就业见习补贴</t>
  </si>
  <si>
    <t xml:space="preserve">      高技能人才培养补助</t>
  </si>
  <si>
    <t xml:space="preserve">      求职创业补贴</t>
  </si>
  <si>
    <t xml:space="preserve">      其他就业补助支出</t>
  </si>
  <si>
    <t xml:space="preserve">    抚恤</t>
  </si>
  <si>
    <t xml:space="preserve">      死亡抚恤</t>
  </si>
  <si>
    <t xml:space="preserve">      伤残抚恤</t>
  </si>
  <si>
    <t xml:space="preserve">      在乡复员、退伍军人生活补助</t>
  </si>
  <si>
    <t xml:space="preserve">      优抚事业单位支出</t>
  </si>
  <si>
    <t xml:space="preserve">      义务兵优待</t>
  </si>
  <si>
    <t xml:space="preserve">      农村籍退役士兵老年生活补助</t>
  </si>
  <si>
    <t xml:space="preserve">      其他优抚支出</t>
  </si>
  <si>
    <t xml:space="preserve">    退役安置</t>
  </si>
  <si>
    <t xml:space="preserve">      退役士兵安置</t>
  </si>
  <si>
    <t xml:space="preserve">      军队移交政府的离退休人员安置</t>
  </si>
  <si>
    <t xml:space="preserve">      军队移交政府离退休干部管理机构</t>
  </si>
  <si>
    <t xml:space="preserve">      退役士兵管理教育</t>
  </si>
  <si>
    <t xml:space="preserve">      其他退役安置支出</t>
  </si>
  <si>
    <t xml:space="preserve">    社会福利</t>
  </si>
  <si>
    <t xml:space="preserve">      儿童福利</t>
  </si>
  <si>
    <t xml:space="preserve">      老年福利</t>
  </si>
  <si>
    <t xml:space="preserve">      假肢矫形</t>
  </si>
  <si>
    <t xml:space="preserve">      殡葬</t>
  </si>
  <si>
    <t xml:space="preserve">      社会福利事业单位</t>
  </si>
  <si>
    <t xml:space="preserve">      其他社会福利支出</t>
  </si>
  <si>
    <t xml:space="preserve">    残疾人事业</t>
  </si>
  <si>
    <t xml:space="preserve">      残疾人康复</t>
  </si>
  <si>
    <t xml:space="preserve">      残疾人就业和扶贫</t>
  </si>
  <si>
    <t xml:space="preserve">      残疾人体育</t>
  </si>
  <si>
    <t xml:space="preserve">      其他残疾人事业支出</t>
  </si>
  <si>
    <t xml:space="preserve">    自然灾害生活救助</t>
  </si>
  <si>
    <t xml:space="preserve">      中央自然灾害生活补助</t>
  </si>
  <si>
    <t xml:space="preserve">      地方自然灾害生活补助</t>
  </si>
  <si>
    <t xml:space="preserve">      自然灾害灾后重建补助</t>
  </si>
  <si>
    <t xml:space="preserve">      其他自然灾害生活救助支出</t>
  </si>
  <si>
    <t xml:space="preserve">    红十字事业</t>
  </si>
  <si>
    <t xml:space="preserve">      其他红十字事业支出</t>
  </si>
  <si>
    <t xml:space="preserve">    最低生活保障</t>
  </si>
  <si>
    <t xml:space="preserve">      城市最低生活保障金支出</t>
  </si>
  <si>
    <t xml:space="preserve">      农村最低生活保障金支出</t>
  </si>
  <si>
    <t xml:space="preserve">    临时救助</t>
  </si>
  <si>
    <t xml:space="preserve">      临时救助支出</t>
  </si>
  <si>
    <t xml:space="preserve">      流浪乞讨人员救助支出</t>
  </si>
  <si>
    <t xml:space="preserve">    特困人员供养</t>
  </si>
  <si>
    <t xml:space="preserve">      城市特困人员供养支出</t>
  </si>
  <si>
    <t xml:space="preserve">      农村五保供养支出</t>
  </si>
  <si>
    <t xml:space="preserve">    补充道路交通事故社会救助基金</t>
  </si>
  <si>
    <t xml:space="preserve">      交强险营业税补助基金支出</t>
  </si>
  <si>
    <t xml:space="preserve">      交强险罚款收入补助基金支出</t>
  </si>
  <si>
    <t xml:space="preserve">    其他生活救助</t>
  </si>
  <si>
    <t xml:space="preserve">      其他城市生活救助</t>
  </si>
  <si>
    <t xml:space="preserve">      其他农村生活救助</t>
  </si>
  <si>
    <t xml:space="preserve">    其他社会保障和就业支出</t>
  </si>
  <si>
    <t xml:space="preserve">      其他社会保障和就业支出</t>
  </si>
  <si>
    <t>九、医疗卫生与计划生育支出</t>
  </si>
  <si>
    <t xml:space="preserve">    医疗卫生与计划生育管理事务</t>
  </si>
  <si>
    <t xml:space="preserve">      其他医疗卫生与计划生育管理事务支出</t>
  </si>
  <si>
    <t xml:space="preserve">    公立医院</t>
  </si>
  <si>
    <t xml:space="preserve">      综合医院</t>
  </si>
  <si>
    <t xml:space="preserve">      中医（民族）医院</t>
  </si>
  <si>
    <t xml:space="preserve">      传染病医院</t>
  </si>
  <si>
    <t xml:space="preserve">      职业病防治医院</t>
  </si>
  <si>
    <t xml:space="preserve">      精神病医院</t>
  </si>
  <si>
    <t xml:space="preserve">      妇产医院</t>
  </si>
  <si>
    <t xml:space="preserve">      儿童医院</t>
  </si>
  <si>
    <t xml:space="preserve">      其他专科医院</t>
  </si>
  <si>
    <t xml:space="preserve">      福利医院</t>
  </si>
  <si>
    <t xml:space="preserve">      行业医院</t>
  </si>
  <si>
    <t xml:space="preserve">      处理医疗欠费</t>
  </si>
  <si>
    <t xml:space="preserve">      其他公立医院支出</t>
  </si>
  <si>
    <t xml:space="preserve">    基层医疗卫生机构</t>
  </si>
  <si>
    <t xml:space="preserve">      城市社区卫生机构</t>
  </si>
  <si>
    <t xml:space="preserve">      乡镇卫生院</t>
  </si>
  <si>
    <t xml:space="preserve">      其他基层医疗卫生机构支出</t>
  </si>
  <si>
    <t xml:space="preserve">    公共卫生</t>
  </si>
  <si>
    <t xml:space="preserve">      疾病预防控制机构</t>
  </si>
  <si>
    <t xml:space="preserve">      卫生监督机构</t>
  </si>
  <si>
    <t xml:space="preserve">      妇幼保健机构</t>
  </si>
  <si>
    <t xml:space="preserve">      精神卫生机构</t>
  </si>
  <si>
    <t xml:space="preserve">      应急救治机构</t>
  </si>
  <si>
    <t xml:space="preserve">      采供血机构</t>
  </si>
  <si>
    <t xml:space="preserve">      其他专业公共卫生机构</t>
  </si>
  <si>
    <t xml:space="preserve">      基本公共卫生服务</t>
  </si>
  <si>
    <t xml:space="preserve">      重大公共卫生专项</t>
  </si>
  <si>
    <t xml:space="preserve">      突发公共卫生事件应急处理</t>
  </si>
  <si>
    <t xml:space="preserve">      其他公共卫生支出</t>
  </si>
  <si>
    <t xml:space="preserve">    医疗保障</t>
  </si>
  <si>
    <t xml:space="preserve">      行政单位医疗</t>
  </si>
  <si>
    <t xml:space="preserve">      事业单位医疗</t>
  </si>
  <si>
    <t xml:space="preserve">      公务员医疗补助</t>
  </si>
  <si>
    <t xml:space="preserve">      优抚对象医疗补助</t>
  </si>
  <si>
    <t xml:space="preserve">      新型农村合作医疗</t>
  </si>
  <si>
    <t xml:space="preserve">      城镇居民基本医疗保险</t>
  </si>
  <si>
    <t xml:space="preserve">      城乡医疗救助</t>
  </si>
  <si>
    <t xml:space="preserve">      疾病应急救助</t>
  </si>
  <si>
    <t xml:space="preserve">      其他医疗保障支出</t>
  </si>
  <si>
    <t xml:space="preserve">    中医药</t>
  </si>
  <si>
    <t xml:space="preserve">      中医（民族医）药专项</t>
  </si>
  <si>
    <t xml:space="preserve">      其他中医药支出</t>
  </si>
  <si>
    <t xml:space="preserve">    计划生育事务</t>
  </si>
  <si>
    <t xml:space="preserve">      计划生育机构</t>
  </si>
  <si>
    <t xml:space="preserve">      计划生育服务</t>
  </si>
  <si>
    <t xml:space="preserve">      其他计划生育事务支出</t>
  </si>
  <si>
    <t xml:space="preserve">    食品和药品监督管理事务</t>
  </si>
  <si>
    <t xml:space="preserve">      药品事务</t>
  </si>
  <si>
    <t xml:space="preserve">      化妆品事务</t>
  </si>
  <si>
    <t xml:space="preserve">      医疗器械事务</t>
  </si>
  <si>
    <t xml:space="preserve">      食品安全事务</t>
  </si>
  <si>
    <t xml:space="preserve">      其他食品和药品监督管理事务支出</t>
  </si>
  <si>
    <t xml:space="preserve">    其他医疗卫生与计划生育支出</t>
  </si>
  <si>
    <t xml:space="preserve">      其他医疗卫生与计划生育支出</t>
  </si>
  <si>
    <t>十、节能环保支出</t>
  </si>
  <si>
    <t xml:space="preserve">    环境保护管理事务</t>
  </si>
  <si>
    <t xml:space="preserve">      环境保护宣传</t>
  </si>
  <si>
    <t xml:space="preserve">      环境保护法规、规划及标准</t>
  </si>
  <si>
    <t xml:space="preserve">      环境国际合作及履约</t>
  </si>
  <si>
    <t xml:space="preserve">      环境保护行政许可</t>
  </si>
  <si>
    <t xml:space="preserve">      其他环境保护管理事务支出</t>
  </si>
  <si>
    <t xml:space="preserve">    环境监测与监察</t>
  </si>
  <si>
    <t xml:space="preserve">      建设项目环评审查与监督</t>
  </si>
  <si>
    <t xml:space="preserve">      核与辐射安全监督</t>
  </si>
  <si>
    <t xml:space="preserve">      其他环境监测与监察支出</t>
  </si>
  <si>
    <t xml:space="preserve">    污染防治</t>
  </si>
  <si>
    <t xml:space="preserve">      大气</t>
  </si>
  <si>
    <t xml:space="preserve">      水体</t>
  </si>
  <si>
    <t xml:space="preserve">      噪声</t>
  </si>
  <si>
    <t xml:space="preserve">      固体废弃物与化学品</t>
  </si>
  <si>
    <t xml:space="preserve">      放射源和放射性废物监管</t>
  </si>
  <si>
    <t xml:space="preserve">      辐射</t>
  </si>
  <si>
    <t xml:space="preserve">      排污费安排的支出</t>
  </si>
  <si>
    <t xml:space="preserve">      其他污染防治支出</t>
  </si>
  <si>
    <t xml:space="preserve">    自然生态保护</t>
  </si>
  <si>
    <t xml:space="preserve">      生态保护</t>
  </si>
  <si>
    <t xml:space="preserve">      农村环境保护</t>
  </si>
  <si>
    <t xml:space="preserve">      自然保护区</t>
  </si>
  <si>
    <t xml:space="preserve">      生物及物种资源保护</t>
  </si>
  <si>
    <t xml:space="preserve">      其他自然生态保护支出</t>
  </si>
  <si>
    <t xml:space="preserve">    天然林保护</t>
  </si>
  <si>
    <t xml:space="preserve">      森林管护</t>
  </si>
  <si>
    <t xml:space="preserve">      社会保险补助</t>
  </si>
  <si>
    <t xml:space="preserve">      政策性社会性支出补助</t>
  </si>
  <si>
    <t xml:space="preserve">      天然林保护工程建设</t>
  </si>
  <si>
    <t xml:space="preserve">      其他天然林保护支出</t>
  </si>
  <si>
    <t xml:space="preserve">    退耕还林</t>
  </si>
  <si>
    <t xml:space="preserve">      退耕现金</t>
  </si>
  <si>
    <t xml:space="preserve">      退耕还林粮食折现补贴</t>
  </si>
  <si>
    <t xml:space="preserve">      退耕还林粮食费用补贴</t>
  </si>
  <si>
    <t xml:space="preserve">      退耕还林工程建设</t>
  </si>
  <si>
    <t xml:space="preserve">      其他退耕还林支出</t>
  </si>
  <si>
    <t xml:space="preserve">    风沙荒漠治理</t>
  </si>
  <si>
    <t xml:space="preserve">      京津风沙源治理工程建设</t>
  </si>
  <si>
    <t xml:space="preserve">      其他风沙荒漠治理支出</t>
  </si>
  <si>
    <t xml:space="preserve">    退牧还草</t>
  </si>
  <si>
    <t xml:space="preserve">      退牧还草工程建设</t>
  </si>
  <si>
    <t xml:space="preserve">      其他退牧还草支出</t>
  </si>
  <si>
    <t xml:space="preserve">    已垦草原退耕还草</t>
  </si>
  <si>
    <t xml:space="preserve">    能源节约利用</t>
  </si>
  <si>
    <t xml:space="preserve">    污染减排</t>
  </si>
  <si>
    <t xml:space="preserve">      环境监测与信息</t>
  </si>
  <si>
    <t xml:space="preserve">      环境执法监察</t>
  </si>
  <si>
    <t xml:space="preserve">      减排专项支出</t>
  </si>
  <si>
    <t xml:space="preserve">      清洁生产专项支出</t>
  </si>
  <si>
    <t xml:space="preserve">      其他污染减排支出</t>
  </si>
  <si>
    <t xml:space="preserve">    可再生能源</t>
  </si>
  <si>
    <t xml:space="preserve">    循环经济</t>
  </si>
  <si>
    <t xml:space="preserve">    能源管理事务</t>
  </si>
  <si>
    <t xml:space="preserve">      能源预测预警</t>
  </si>
  <si>
    <t xml:space="preserve">      能源战略规划与实施</t>
  </si>
  <si>
    <t xml:space="preserve">      能源科技装备</t>
  </si>
  <si>
    <t xml:space="preserve">      能源行业管理</t>
  </si>
  <si>
    <t xml:space="preserve">      能源管理</t>
  </si>
  <si>
    <t xml:space="preserve">      石油储备发展管理</t>
  </si>
  <si>
    <t xml:space="preserve">      能源调查</t>
  </si>
  <si>
    <t xml:space="preserve">      农村电网建设</t>
  </si>
  <si>
    <t xml:space="preserve">      其他能源管理事务支出</t>
  </si>
  <si>
    <t xml:space="preserve">    其他节能环保支出</t>
  </si>
  <si>
    <t>十一、城乡社区支出</t>
  </si>
  <si>
    <t xml:space="preserve">      城乡社区管理事务</t>
  </si>
  <si>
    <t xml:space="preserve">        行政运行</t>
  </si>
  <si>
    <t xml:space="preserve">        一般行政管理事务</t>
  </si>
  <si>
    <t xml:space="preserve">        机关服务</t>
  </si>
  <si>
    <t xml:space="preserve">        城管执法</t>
  </si>
  <si>
    <t xml:space="preserve">        工程建设标准规范编制与监管</t>
  </si>
  <si>
    <t xml:space="preserve">        工程建设管理</t>
  </si>
  <si>
    <t xml:space="preserve">        市政公用行业市场监管</t>
  </si>
  <si>
    <t xml:space="preserve">        国家重点风景区规划与保护</t>
  </si>
  <si>
    <t xml:space="preserve">        住宅建设与房地产市场监管</t>
  </si>
  <si>
    <t xml:space="preserve">        执业资格注册、资质审查</t>
  </si>
  <si>
    <t xml:space="preserve">        其他城乡社区管理事务支出</t>
  </si>
  <si>
    <t xml:space="preserve">      城乡社区规划与管理</t>
  </si>
  <si>
    <t xml:space="preserve">      城乡社区公共设施</t>
  </si>
  <si>
    <t xml:space="preserve">        小城镇基础设施建设</t>
  </si>
  <si>
    <t xml:space="preserve">        其他城乡社区公共设施支出</t>
  </si>
  <si>
    <t xml:space="preserve">      城乡社区环境卫生</t>
  </si>
  <si>
    <t xml:space="preserve">      建设市场管理与监督</t>
  </si>
  <si>
    <t xml:space="preserve">      其他城乡社区支出</t>
  </si>
  <si>
    <t>十二、农林水支出</t>
  </si>
  <si>
    <t xml:space="preserve">      农业</t>
  </si>
  <si>
    <t xml:space="preserve">        事业运行</t>
  </si>
  <si>
    <t xml:space="preserve">        农垦运行</t>
  </si>
  <si>
    <t xml:space="preserve">        科技转化与推广服务</t>
  </si>
  <si>
    <t xml:space="preserve">        病虫害控制</t>
  </si>
  <si>
    <t xml:space="preserve">        农产品质量安全</t>
  </si>
  <si>
    <t xml:space="preserve">        执法监管</t>
  </si>
  <si>
    <t xml:space="preserve">        统计监测与信息服务</t>
  </si>
  <si>
    <t xml:space="preserve">        农业行业业务管理</t>
  </si>
  <si>
    <t xml:space="preserve">        对外交流与合作</t>
  </si>
  <si>
    <t xml:space="preserve">        防灾救灾</t>
  </si>
  <si>
    <t xml:space="preserve">        稳定农民收入补贴</t>
  </si>
  <si>
    <t xml:space="preserve">        农业结构调整补贴</t>
  </si>
  <si>
    <t xml:space="preserve">        农业生产支持补贴</t>
  </si>
  <si>
    <t xml:space="preserve">        农业组织化与产业化经营</t>
  </si>
  <si>
    <t xml:space="preserve">        农产品加工与促销</t>
  </si>
  <si>
    <t xml:space="preserve">        农村公益事业</t>
  </si>
  <si>
    <t xml:space="preserve">        综合财力补助</t>
  </si>
  <si>
    <t xml:space="preserve">        农业资源保护修复与利用</t>
  </si>
  <si>
    <t xml:space="preserve">        农村道路建设</t>
  </si>
  <si>
    <t xml:space="preserve">        成品油价格改革对渔业的补贴</t>
  </si>
  <si>
    <t xml:space="preserve">        对高校毕业生到基层任职补助</t>
  </si>
  <si>
    <t xml:space="preserve">        草原植被恢复费安排的支出</t>
  </si>
  <si>
    <t xml:space="preserve">        其他农业支出</t>
  </si>
  <si>
    <t xml:space="preserve">      林业</t>
  </si>
  <si>
    <t xml:space="preserve">        林业事业机构</t>
  </si>
  <si>
    <t xml:space="preserve">        森林培育</t>
  </si>
  <si>
    <t xml:space="preserve">        林业技术推广</t>
  </si>
  <si>
    <t xml:space="preserve">        森林资源管理</t>
  </si>
  <si>
    <t xml:space="preserve">        森林资源监测</t>
  </si>
  <si>
    <t xml:space="preserve">        森林生态效益补偿</t>
  </si>
  <si>
    <t xml:space="preserve">        林业自然保护区</t>
  </si>
  <si>
    <t xml:space="preserve">        动植物保护</t>
  </si>
  <si>
    <t xml:space="preserve">        湿地保护</t>
  </si>
  <si>
    <t xml:space="preserve">        林业执法与监督</t>
  </si>
  <si>
    <t xml:space="preserve">        林业检疫检测</t>
  </si>
  <si>
    <t xml:space="preserve">        防沙治沙</t>
  </si>
  <si>
    <t xml:space="preserve">        林业质量安全</t>
  </si>
  <si>
    <t xml:space="preserve">        林业工程与项目管理</t>
  </si>
  <si>
    <t xml:space="preserve">        林业对外合作与交流</t>
  </si>
  <si>
    <t xml:space="preserve">        林业产业化</t>
  </si>
  <si>
    <t xml:space="preserve">        信息管理</t>
  </si>
  <si>
    <t xml:space="preserve">        林业政策制定与宣传</t>
  </si>
  <si>
    <t xml:space="preserve">        林业资金审计稽查</t>
  </si>
  <si>
    <t xml:space="preserve">        林区公共支出</t>
  </si>
  <si>
    <t xml:space="preserve">        林业贷款贴息</t>
  </si>
  <si>
    <t xml:space="preserve">        成品油价格改革对林业的补贴</t>
  </si>
  <si>
    <t xml:space="preserve">        林业防灾减灾</t>
  </si>
  <si>
    <t xml:space="preserve">        其他林业支出</t>
  </si>
  <si>
    <t xml:space="preserve">      水利</t>
  </si>
  <si>
    <t xml:space="preserve">        水利行业业务管理</t>
  </si>
  <si>
    <t xml:space="preserve">        水利工程建设</t>
  </si>
  <si>
    <t xml:space="preserve">        水利工程运行与维护</t>
  </si>
  <si>
    <t xml:space="preserve">        长江黄河等流域管理</t>
  </si>
  <si>
    <t xml:space="preserve">        水利前期工作</t>
  </si>
  <si>
    <t xml:space="preserve">        水利执法监督</t>
  </si>
  <si>
    <t xml:space="preserve">        水土保持</t>
  </si>
  <si>
    <t xml:space="preserve">        水资源节约管理与保护</t>
  </si>
  <si>
    <t xml:space="preserve">        水质监测</t>
  </si>
  <si>
    <t xml:space="preserve">        水文测报</t>
  </si>
  <si>
    <t xml:space="preserve">        防汛</t>
  </si>
  <si>
    <t xml:space="preserve">        抗旱</t>
  </si>
  <si>
    <t xml:space="preserve">        农田水利</t>
  </si>
  <si>
    <t xml:space="preserve">        水利技术推广</t>
  </si>
  <si>
    <t xml:space="preserve">        国际河流治理与管理</t>
  </si>
  <si>
    <t xml:space="preserve">        江河湖库水系综合治理</t>
  </si>
  <si>
    <t xml:space="preserve">        大中型水库移民后期扶持专项支出</t>
  </si>
  <si>
    <t xml:space="preserve">        水利安全监督</t>
  </si>
  <si>
    <t xml:space="preserve">        水资源费安排的支出</t>
  </si>
  <si>
    <t xml:space="preserve">        砂石资源费支出</t>
  </si>
  <si>
    <t xml:space="preserve">        水利建设移民支出</t>
  </si>
  <si>
    <t xml:space="preserve">        农村人畜饮水</t>
  </si>
  <si>
    <t xml:space="preserve">        其他水利支出</t>
  </si>
  <si>
    <t xml:space="preserve">      南水北调</t>
  </si>
  <si>
    <t xml:space="preserve">        南水北调工程建设</t>
  </si>
  <si>
    <t xml:space="preserve">        政策研究与信息管理</t>
  </si>
  <si>
    <t xml:space="preserve">        工程稽查</t>
  </si>
  <si>
    <t xml:space="preserve">        前期工作</t>
  </si>
  <si>
    <t xml:space="preserve">        南水北调技术推广</t>
  </si>
  <si>
    <t xml:space="preserve">        环境、移民及水资源管理与保护</t>
  </si>
  <si>
    <t xml:space="preserve">        其他南水北调支出</t>
  </si>
  <si>
    <t xml:space="preserve">      扶贫</t>
  </si>
  <si>
    <t xml:space="preserve">        农村基础设施建设</t>
  </si>
  <si>
    <t xml:space="preserve">        生产发展</t>
  </si>
  <si>
    <t xml:space="preserve">        社会发展</t>
  </si>
  <si>
    <t xml:space="preserve">        扶贫贷款奖补和贴息</t>
  </si>
  <si>
    <t xml:space="preserve">       “三西”农业建设专项补助</t>
  </si>
  <si>
    <t xml:space="preserve">        扶贫事业机构</t>
  </si>
  <si>
    <t xml:space="preserve">        其他扶贫支出</t>
  </si>
  <si>
    <t xml:space="preserve">      农业综合开发</t>
  </si>
  <si>
    <t xml:space="preserve">        机构运行</t>
  </si>
  <si>
    <t xml:space="preserve">        土地治理</t>
  </si>
  <si>
    <t xml:space="preserve">        产业化经营</t>
  </si>
  <si>
    <t xml:space="preserve">        科技示范</t>
  </si>
  <si>
    <t xml:space="preserve">        其他农业综合开发支出</t>
  </si>
  <si>
    <t xml:space="preserve">      农村综合改革</t>
  </si>
  <si>
    <t xml:space="preserve">        对村级一事一议的补助</t>
  </si>
  <si>
    <t xml:space="preserve">        国有农场办社会职能改革补助</t>
  </si>
  <si>
    <t xml:space="preserve">        对村民委员会和村党支部的补助</t>
  </si>
  <si>
    <t xml:space="preserve">        对村集体经济组织的补助</t>
  </si>
  <si>
    <t xml:space="preserve">        农村综合改革示范试点补助</t>
  </si>
  <si>
    <t xml:space="preserve">        其他农村综合改革支出</t>
  </si>
  <si>
    <t xml:space="preserve">      普惠金融发展支出</t>
  </si>
  <si>
    <t xml:space="preserve">        支持农村金融机构</t>
  </si>
  <si>
    <t xml:space="preserve">        涉农贷款增量奖励</t>
  </si>
  <si>
    <t xml:space="preserve">        农业保险保费补贴</t>
  </si>
  <si>
    <t xml:space="preserve">        小额担保贷款贴息</t>
  </si>
  <si>
    <t xml:space="preserve">        补充小额担保贷款基金</t>
  </si>
  <si>
    <t xml:space="preserve">        其他普惠金融发展支出</t>
  </si>
  <si>
    <t xml:space="preserve">      目标价格补贴</t>
  </si>
  <si>
    <t xml:space="preserve">        棉花目标价格补贴</t>
  </si>
  <si>
    <t xml:space="preserve">        大豆目标价格补贴</t>
  </si>
  <si>
    <t xml:space="preserve">        其他目标价格补贴</t>
  </si>
  <si>
    <t xml:space="preserve">      其他农林水事务支出</t>
  </si>
  <si>
    <t xml:space="preserve">        化解其他公益性乡村债务支出</t>
  </si>
  <si>
    <t xml:space="preserve">        其他农林水事务支出</t>
  </si>
  <si>
    <t>十三、交通运输支出</t>
  </si>
  <si>
    <t xml:space="preserve">      公路水路运输</t>
  </si>
  <si>
    <t xml:space="preserve">        公路新建</t>
  </si>
  <si>
    <t xml:space="preserve">        公路改建</t>
  </si>
  <si>
    <t xml:space="preserve">        公路养护</t>
  </si>
  <si>
    <t xml:space="preserve">        特大型桥梁建设</t>
  </si>
  <si>
    <t xml:space="preserve">        公路路政管理</t>
  </si>
  <si>
    <t xml:space="preserve">        公路和运输信息化建设</t>
  </si>
  <si>
    <t xml:space="preserve">        公路和运输安全</t>
  </si>
  <si>
    <t xml:space="preserve">        公路还贷专项</t>
  </si>
  <si>
    <t xml:space="preserve">        公路运输管理</t>
  </si>
  <si>
    <t xml:space="preserve">        公路客货运站（场）建设</t>
  </si>
  <si>
    <t xml:space="preserve">        公路和运输技术标准化建设</t>
  </si>
  <si>
    <t xml:space="preserve">        港口设施</t>
  </si>
  <si>
    <t xml:space="preserve">        航道维护</t>
  </si>
  <si>
    <t xml:space="preserve">        安全通信</t>
  </si>
  <si>
    <t xml:space="preserve">        三峡库区通航管理</t>
  </si>
  <si>
    <t xml:space="preserve">        航务管理</t>
  </si>
  <si>
    <t xml:space="preserve">        船舶检验</t>
  </si>
  <si>
    <t xml:space="preserve">        救助打捞</t>
  </si>
  <si>
    <t xml:space="preserve">        内河运输</t>
  </si>
  <si>
    <t xml:space="preserve">        远洋运输</t>
  </si>
  <si>
    <t xml:space="preserve">        海事管理</t>
  </si>
  <si>
    <t xml:space="preserve">        航标事业发展支出</t>
  </si>
  <si>
    <t xml:space="preserve">        水路运输管理支出</t>
  </si>
  <si>
    <t xml:space="preserve">        口岸建设</t>
  </si>
  <si>
    <t xml:space="preserve">        取消政府还贷二级公路收费专项支出</t>
  </si>
  <si>
    <t xml:space="preserve">        其他公路水路运输支出</t>
  </si>
  <si>
    <t xml:space="preserve">      铁路运输</t>
  </si>
  <si>
    <t xml:space="preserve">        铁路路网建设</t>
  </si>
  <si>
    <t xml:space="preserve">        铁路还贷专项</t>
  </si>
  <si>
    <t xml:space="preserve">        铁路安全</t>
  </si>
  <si>
    <t xml:space="preserve">        铁路专项运输</t>
  </si>
  <si>
    <t xml:space="preserve">        行业监管</t>
  </si>
  <si>
    <t xml:space="preserve">        其他铁路运输支出</t>
  </si>
  <si>
    <t xml:space="preserve">      民用航空运输</t>
  </si>
  <si>
    <t xml:space="preserve">        机场建设</t>
  </si>
  <si>
    <t xml:space="preserve">        空管系统建设</t>
  </si>
  <si>
    <t xml:space="preserve">        民航还贷专项支出</t>
  </si>
  <si>
    <t xml:space="preserve">        民用航空安全</t>
  </si>
  <si>
    <t xml:space="preserve">        民航专项运输</t>
  </si>
  <si>
    <t xml:space="preserve">        其他民用航空运输支出</t>
  </si>
  <si>
    <t xml:space="preserve">      成品油价格改革对交通运输的补贴</t>
  </si>
  <si>
    <t xml:space="preserve">        对城市公交的补贴</t>
  </si>
  <si>
    <t xml:space="preserve">        对农村道路客运的补贴</t>
  </si>
  <si>
    <t xml:space="preserve">        对出租车的补贴</t>
  </si>
  <si>
    <t xml:space="preserve">        成品油价格改革补贴其他支出</t>
  </si>
  <si>
    <t xml:space="preserve">      邮政业支出</t>
  </si>
  <si>
    <t xml:space="preserve">        邮政普遍服务与特殊服务</t>
  </si>
  <si>
    <t xml:space="preserve">        其他邮政业支出</t>
  </si>
  <si>
    <t xml:space="preserve">      车辆购置税支出</t>
  </si>
  <si>
    <t xml:space="preserve">        车辆购置税用于公路等基础设施建设支出</t>
  </si>
  <si>
    <t xml:space="preserve">        车辆购置税用于农村公路建设支出</t>
  </si>
  <si>
    <t xml:space="preserve">        车辆购置税用于老旧汽车报废更新补贴</t>
  </si>
  <si>
    <t xml:space="preserve">        车辆购置税其他支出</t>
  </si>
  <si>
    <t xml:space="preserve">      其他交通运输支出</t>
  </si>
  <si>
    <t xml:space="preserve">        公共交通运营补助</t>
  </si>
  <si>
    <t xml:space="preserve">        其他交通运输支出</t>
  </si>
  <si>
    <t>十四、资源勘探信息等支出</t>
  </si>
  <si>
    <t xml:space="preserve">      资源勘探开发</t>
  </si>
  <si>
    <t xml:space="preserve">        煤炭勘探开采和洗选</t>
  </si>
  <si>
    <t xml:space="preserve">        石油和天然气勘探开采</t>
  </si>
  <si>
    <t xml:space="preserve">        黑色金属矿勘探和采选</t>
  </si>
  <si>
    <t xml:space="preserve">        有色金属矿勘探和采选</t>
  </si>
  <si>
    <t xml:space="preserve">        非金属矿勘探和采选</t>
  </si>
  <si>
    <t xml:space="preserve">        其他资源勘探业支出</t>
  </si>
  <si>
    <t xml:space="preserve">      制造业</t>
  </si>
  <si>
    <t xml:space="preserve">        纺织业</t>
  </si>
  <si>
    <t xml:space="preserve">        医药制造业</t>
  </si>
  <si>
    <t xml:space="preserve">        非金属矿物制品业</t>
  </si>
  <si>
    <t xml:space="preserve">        通信设备、计算机及其他电子设备制造业</t>
  </si>
  <si>
    <t xml:space="preserve">        交通运输设备制造业</t>
  </si>
  <si>
    <t xml:space="preserve">        电气机械及器材制造业</t>
  </si>
  <si>
    <t xml:space="preserve">        工艺品及其他制造业</t>
  </si>
  <si>
    <t xml:space="preserve">        石油加工、炼焦及核燃料加工业</t>
  </si>
  <si>
    <t xml:space="preserve">        化学原料及化学制品制造业</t>
  </si>
  <si>
    <t xml:space="preserve">        黑色金属冶炼及压延加工业</t>
  </si>
  <si>
    <t xml:space="preserve">        有色金属冶炼及压延加工业</t>
  </si>
  <si>
    <t xml:space="preserve">        其他制造业支出</t>
  </si>
  <si>
    <t xml:space="preserve">      建筑业</t>
  </si>
  <si>
    <t xml:space="preserve">        其他建筑业支出</t>
  </si>
  <si>
    <t xml:space="preserve">      工业和信息产业监管</t>
  </si>
  <si>
    <t xml:space="preserve">        战备应急</t>
  </si>
  <si>
    <t xml:space="preserve">        信息安全建设</t>
  </si>
  <si>
    <t xml:space="preserve">        专用通信</t>
  </si>
  <si>
    <t xml:space="preserve">        无线电监管</t>
  </si>
  <si>
    <t xml:space="preserve">        工业和信息产业战略研究与标准制定</t>
  </si>
  <si>
    <t xml:space="preserve">        工业和信息产业支持</t>
  </si>
  <si>
    <t xml:space="preserve">        电子专项工程</t>
  </si>
  <si>
    <t xml:space="preserve">        技术基础研究</t>
  </si>
  <si>
    <t xml:space="preserve">        其他工业和信息产业监管支出</t>
  </si>
  <si>
    <t xml:space="preserve">      安全生产监管</t>
  </si>
  <si>
    <t xml:space="preserve">        安全监管监察专项</t>
  </si>
  <si>
    <t xml:space="preserve">        应急救援支出</t>
  </si>
  <si>
    <t xml:space="preserve">        煤炭安全</t>
  </si>
  <si>
    <t xml:space="preserve">        其他安全生产监管支出</t>
  </si>
  <si>
    <t xml:space="preserve">      国有资产监管</t>
  </si>
  <si>
    <t xml:space="preserve">        国有企业监事会专项</t>
  </si>
  <si>
    <t xml:space="preserve">        其他国有资产监管支出</t>
  </si>
  <si>
    <t xml:space="preserve">      支持中小企业发展和管理支出</t>
  </si>
  <si>
    <t xml:space="preserve">        科技型中小企业技术创新基金</t>
  </si>
  <si>
    <t xml:space="preserve">        中小企业发展专项</t>
  </si>
  <si>
    <t xml:space="preserve">        其他支持中小企业发展和管理支出</t>
  </si>
  <si>
    <t xml:space="preserve">      其他资源勘探信息等支出</t>
  </si>
  <si>
    <t xml:space="preserve">        黄金事务</t>
  </si>
  <si>
    <t xml:space="preserve">        建设项目贷款贴息</t>
  </si>
  <si>
    <t xml:space="preserve">        技术改造支出</t>
  </si>
  <si>
    <t xml:space="preserve">        中药材扶持资金支出</t>
  </si>
  <si>
    <t xml:space="preserve">        重点产业振兴和技术改造项目贷款贴息</t>
  </si>
  <si>
    <t xml:space="preserve">        其他资源勘探信息等支出</t>
  </si>
  <si>
    <t>十五、商业服务业等支出</t>
  </si>
  <si>
    <t xml:space="preserve">      商业流通事务</t>
  </si>
  <si>
    <t xml:space="preserve">        食品流通安全补贴</t>
  </si>
  <si>
    <t xml:space="preserve">        市场监测及信息管理</t>
  </si>
  <si>
    <t xml:space="preserve">        民贸企业补贴</t>
  </si>
  <si>
    <t xml:space="preserve">        民贸民品贷款贴息</t>
  </si>
  <si>
    <t xml:space="preserve">        其他商业流通事务支出</t>
  </si>
  <si>
    <t xml:space="preserve">      旅游业管理与服务支出</t>
  </si>
  <si>
    <t xml:space="preserve">        旅游宣传</t>
  </si>
  <si>
    <t xml:space="preserve">        旅游行业业务管理</t>
  </si>
  <si>
    <t xml:space="preserve">        其他旅游业管理与服务支出</t>
  </si>
  <si>
    <t xml:space="preserve">      涉外发展服务支出</t>
  </si>
  <si>
    <t xml:space="preserve">        外商投资环境建设补助资金</t>
  </si>
  <si>
    <t xml:space="preserve">        其他涉外发展服务支出</t>
  </si>
  <si>
    <t xml:space="preserve">      其他商业服务业等支出</t>
  </si>
  <si>
    <t xml:space="preserve">        服务业基础设施建设</t>
  </si>
  <si>
    <t xml:space="preserve">        其他商业服务业等支出</t>
  </si>
  <si>
    <t>十六、金融支出</t>
  </si>
  <si>
    <t xml:space="preserve">      金融部门行政支出</t>
  </si>
  <si>
    <t xml:space="preserve">        安全防卫</t>
  </si>
  <si>
    <t xml:space="preserve">        金融部门其他行政支出</t>
  </si>
  <si>
    <t xml:space="preserve">      金融发展支出</t>
  </si>
  <si>
    <t xml:space="preserve">        政策性银行亏损补贴1</t>
  </si>
  <si>
    <t xml:space="preserve">        商业银行贷款贴息</t>
  </si>
  <si>
    <t xml:space="preserve">        补充资本金</t>
  </si>
  <si>
    <t xml:space="preserve">        风险基金补助</t>
  </si>
  <si>
    <t xml:space="preserve">        其他金融发展支出</t>
  </si>
  <si>
    <t xml:space="preserve">      其他金融支出</t>
  </si>
  <si>
    <t>十七、援助其他地区支出</t>
  </si>
  <si>
    <t xml:space="preserve">      一般公共服务</t>
  </si>
  <si>
    <t xml:space="preserve">      教育</t>
  </si>
  <si>
    <t xml:space="preserve">      文化体育与传媒</t>
  </si>
  <si>
    <t xml:space="preserve">      医疗卫生</t>
  </si>
  <si>
    <t xml:space="preserve">      节能环保</t>
  </si>
  <si>
    <t xml:space="preserve">      交通运输</t>
  </si>
  <si>
    <t xml:space="preserve">      住房保障</t>
  </si>
  <si>
    <t xml:space="preserve">      其他支出</t>
  </si>
  <si>
    <t>十八、国土海洋气象等支出</t>
  </si>
  <si>
    <t xml:space="preserve">      国土资源事务</t>
  </si>
  <si>
    <t xml:space="preserve">        国土资源规划及管理</t>
  </si>
  <si>
    <t xml:space="preserve">        土地资源调查</t>
  </si>
  <si>
    <t xml:space="preserve">        土地资源利用与保护</t>
  </si>
  <si>
    <t xml:space="preserve">        国土资源社会公益服务</t>
  </si>
  <si>
    <t xml:space="preserve">        国土资源行业业务管理</t>
  </si>
  <si>
    <t xml:space="preserve">        国土资源调查</t>
  </si>
  <si>
    <t xml:space="preserve">        国土整治</t>
  </si>
  <si>
    <t xml:space="preserve">        地质灾害防治</t>
  </si>
  <si>
    <t xml:space="preserve">        土地资源储备支出</t>
  </si>
  <si>
    <t xml:space="preserve">        地质及矿产资源调查</t>
  </si>
  <si>
    <t xml:space="preserve">        地质矿产资源利用与保护</t>
  </si>
  <si>
    <t xml:space="preserve">        地质转产项目财政贴息</t>
  </si>
  <si>
    <t xml:space="preserve">        国外风险勘查</t>
  </si>
  <si>
    <t xml:space="preserve">        地质勘查基金（周转金）支出</t>
  </si>
  <si>
    <t xml:space="preserve">        矿产资源专项收入安排的支出</t>
  </si>
  <si>
    <t xml:space="preserve">        其他国土资源事务支出</t>
  </si>
  <si>
    <t xml:space="preserve">      海洋管理事务</t>
  </si>
  <si>
    <t xml:space="preserve">        海域使用管理</t>
  </si>
  <si>
    <t xml:space="preserve">        海洋环境保护与监测</t>
  </si>
  <si>
    <t xml:space="preserve">        海洋调查评价</t>
  </si>
  <si>
    <t xml:space="preserve">        海洋权益维护</t>
  </si>
  <si>
    <t xml:space="preserve">        海洋执法监察</t>
  </si>
  <si>
    <t xml:space="preserve">        海洋防灾减灾</t>
  </si>
  <si>
    <t xml:space="preserve">        海洋卫星</t>
  </si>
  <si>
    <t xml:space="preserve">        极地考察</t>
  </si>
  <si>
    <t xml:space="preserve">        海洋矿产资源勘探研究</t>
  </si>
  <si>
    <t xml:space="preserve">        海港航标维护</t>
  </si>
  <si>
    <t xml:space="preserve">        海域使用金支出</t>
  </si>
  <si>
    <t xml:space="preserve">        海水淡化</t>
  </si>
  <si>
    <t xml:space="preserve">        海洋工程排污费支出</t>
  </si>
  <si>
    <t xml:space="preserve">        无居民海岛使用金支出</t>
  </si>
  <si>
    <t xml:space="preserve">        海岛和海域保护</t>
  </si>
  <si>
    <t xml:space="preserve">        其他海洋管理事务支出</t>
  </si>
  <si>
    <t xml:space="preserve">      测绘事务</t>
  </si>
  <si>
    <t xml:space="preserve">        基础测绘</t>
  </si>
  <si>
    <t xml:space="preserve">        航空摄影</t>
  </si>
  <si>
    <t xml:space="preserve">        测绘工程建设</t>
  </si>
  <si>
    <t xml:space="preserve">        其他测绘事务支出</t>
  </si>
  <si>
    <t xml:space="preserve">      地震事务</t>
  </si>
  <si>
    <t xml:space="preserve">        地震监测</t>
  </si>
  <si>
    <t xml:space="preserve">        地震预测预报</t>
  </si>
  <si>
    <t xml:space="preserve">        地震灾害预防</t>
  </si>
  <si>
    <t xml:space="preserve">        地震应急救援</t>
  </si>
  <si>
    <t xml:space="preserve">        地震环境探察</t>
  </si>
  <si>
    <t xml:space="preserve">        防震减灾信息管理</t>
  </si>
  <si>
    <t xml:space="preserve">        防震减灾基础管理</t>
  </si>
  <si>
    <t xml:space="preserve">        地震事业机构</t>
  </si>
  <si>
    <t xml:space="preserve">        其他地震事务支出</t>
  </si>
  <si>
    <t xml:space="preserve">      气象事务</t>
  </si>
  <si>
    <t xml:space="preserve">        气象事业机构</t>
  </si>
  <si>
    <t xml:space="preserve">        气象探测</t>
  </si>
  <si>
    <t xml:space="preserve">        气象信息传输及管理</t>
  </si>
  <si>
    <t xml:space="preserve">        气象预报预测</t>
  </si>
  <si>
    <t xml:space="preserve">        气象服务</t>
  </si>
  <si>
    <t xml:space="preserve">        气象装备保障维护</t>
  </si>
  <si>
    <t xml:space="preserve">        气象基础设施建设与维修</t>
  </si>
  <si>
    <t xml:space="preserve">        气象卫星</t>
  </si>
  <si>
    <t xml:space="preserve">        气象法规与标准</t>
  </si>
  <si>
    <t xml:space="preserve">        气象资金审计稽查</t>
  </si>
  <si>
    <t xml:space="preserve">        其他气象事务支出</t>
  </si>
  <si>
    <t xml:space="preserve">      其他国土海洋气象等支出</t>
  </si>
  <si>
    <t>十九、住房保障支出</t>
  </si>
  <si>
    <t xml:space="preserve">      保障性安居工程支出</t>
  </si>
  <si>
    <t xml:space="preserve">        廉租住房</t>
  </si>
  <si>
    <t xml:space="preserve">        沉陷区治理</t>
  </si>
  <si>
    <t xml:space="preserve">        棚户区改造</t>
  </si>
  <si>
    <t xml:space="preserve">        少数民族地区游牧民定居工程</t>
  </si>
  <si>
    <t xml:space="preserve">        农村危房改造</t>
  </si>
  <si>
    <t xml:space="preserve">        公共租赁住房</t>
  </si>
  <si>
    <t xml:space="preserve">        保障性住房租金补贴</t>
  </si>
  <si>
    <t xml:space="preserve">        其他保障性安居工程支出</t>
  </si>
  <si>
    <t xml:space="preserve">      住房改革支出</t>
  </si>
  <si>
    <t xml:space="preserve">        住房公积金</t>
  </si>
  <si>
    <t xml:space="preserve">        提租补贴</t>
  </si>
  <si>
    <t xml:space="preserve">        购房补贴</t>
  </si>
  <si>
    <t xml:space="preserve">      城乡社区住宅</t>
  </si>
  <si>
    <t xml:space="preserve">        公有住房建设和维修改造支出</t>
  </si>
  <si>
    <t xml:space="preserve">        住房公积金管理</t>
  </si>
  <si>
    <t xml:space="preserve">        其他城乡社区住宅支出</t>
  </si>
  <si>
    <t>二十、粮油物资储备支出</t>
  </si>
  <si>
    <t xml:space="preserve">      粮油事务</t>
  </si>
  <si>
    <t xml:space="preserve">        粮食财务与审计支出</t>
  </si>
  <si>
    <t xml:space="preserve">        粮食信息统计</t>
  </si>
  <si>
    <t xml:space="preserve">        粮食专项业务活动</t>
  </si>
  <si>
    <t xml:space="preserve">        国家粮油差价补贴</t>
  </si>
  <si>
    <t xml:space="preserve">        粮食财务挂账利息补贴</t>
  </si>
  <si>
    <t xml:space="preserve">        粮食财务挂账消化款</t>
  </si>
  <si>
    <t xml:space="preserve">        处理陈化粮补贴</t>
  </si>
  <si>
    <t xml:space="preserve">        粮食风险基金</t>
  </si>
  <si>
    <t xml:space="preserve">        粮油市场调控专项资金</t>
  </si>
  <si>
    <t xml:space="preserve">        其他粮油事务支出</t>
  </si>
  <si>
    <t xml:space="preserve">      物资事务</t>
  </si>
  <si>
    <t xml:space="preserve">        铁路专用线</t>
  </si>
  <si>
    <t xml:space="preserve">        护库武警和民兵支出</t>
  </si>
  <si>
    <t xml:space="preserve">        物资保管与保养</t>
  </si>
  <si>
    <t xml:space="preserve">        专项贷款利息</t>
  </si>
  <si>
    <t xml:space="preserve">        物资转移</t>
  </si>
  <si>
    <t xml:space="preserve">        物资轮换</t>
  </si>
  <si>
    <t xml:space="preserve">        仓库建设</t>
  </si>
  <si>
    <t xml:space="preserve">        仓库安防</t>
  </si>
  <si>
    <t xml:space="preserve">        其他物资事务支出</t>
  </si>
  <si>
    <t xml:space="preserve">      能源储备</t>
  </si>
  <si>
    <t xml:space="preserve">        石油储备支出</t>
  </si>
  <si>
    <t xml:space="preserve">        国家留成油串换石油储备支出</t>
  </si>
  <si>
    <t xml:space="preserve">        天然铀能源储备</t>
  </si>
  <si>
    <t xml:space="preserve">        煤炭储备</t>
  </si>
  <si>
    <t xml:space="preserve">        其他能源储备</t>
  </si>
  <si>
    <t xml:space="preserve">      粮油储备</t>
  </si>
  <si>
    <t xml:space="preserve">        储备粮油补贴支出</t>
  </si>
  <si>
    <t xml:space="preserve">        储备粮油差价补贴</t>
  </si>
  <si>
    <t xml:space="preserve">        储备粮（油）库建设</t>
  </si>
  <si>
    <t xml:space="preserve">        最低收购价政策支出</t>
  </si>
  <si>
    <t xml:space="preserve">        其他粮油储备支出</t>
  </si>
  <si>
    <t xml:space="preserve">      重要商品储备</t>
  </si>
  <si>
    <t xml:space="preserve">        棉花储备</t>
  </si>
  <si>
    <t xml:space="preserve">        食糖储备</t>
  </si>
  <si>
    <t xml:space="preserve">        肉类储备</t>
  </si>
  <si>
    <t xml:space="preserve">        化肥储备</t>
  </si>
  <si>
    <t xml:space="preserve">        农药储备</t>
  </si>
  <si>
    <t xml:space="preserve">        边销茶储备</t>
  </si>
  <si>
    <t xml:space="preserve">        羊毛储备</t>
  </si>
  <si>
    <t xml:space="preserve">        医药储备</t>
  </si>
  <si>
    <t xml:space="preserve">        食盐储备</t>
  </si>
  <si>
    <t xml:space="preserve">        战略物资储备</t>
  </si>
  <si>
    <t xml:space="preserve">        其他重要商品储备支出</t>
  </si>
  <si>
    <t>二十一、预备费</t>
  </si>
  <si>
    <t>二十二、债务付息支出</t>
  </si>
  <si>
    <t xml:space="preserve">      地方政府一般债务付息支出</t>
  </si>
  <si>
    <t xml:space="preserve">        地方政府一般债券付息支出</t>
  </si>
  <si>
    <t xml:space="preserve">        地方政府向外国政府借款付息支出</t>
  </si>
  <si>
    <t xml:space="preserve">        地方政府向国际组织借款付息支出</t>
  </si>
  <si>
    <t xml:space="preserve">        地方政府其他一般债务付息支出</t>
  </si>
  <si>
    <t>二十三、其他支出</t>
  </si>
  <si>
    <t xml:space="preserve">        年初预留</t>
  </si>
  <si>
    <t xml:space="preserve">        其他支出</t>
  </si>
  <si>
    <t>本级支出小计</t>
  </si>
  <si>
    <t>2018年高新区一般公共预算收支平衡</t>
  </si>
  <si>
    <t>收              入</t>
  </si>
  <si>
    <t>支               出</t>
  </si>
  <si>
    <t>项               目</t>
  </si>
  <si>
    <t>2018年
预算数</t>
  </si>
  <si>
    <t>一、地方收入</t>
  </si>
  <si>
    <t>一、本级支出</t>
  </si>
  <si>
    <t>二、上级补助收入</t>
  </si>
  <si>
    <t>一般公共预算财力安排</t>
  </si>
  <si>
    <t>1、返还性收入</t>
  </si>
  <si>
    <t>上级提前下达专项转移支付安排</t>
  </si>
  <si>
    <t xml:space="preserve">  消费税和增值税税收返还</t>
  </si>
  <si>
    <t>二、上解支出</t>
  </si>
  <si>
    <t xml:space="preserve">  所得税基数返还</t>
  </si>
  <si>
    <t xml:space="preserve">       体制上解</t>
  </si>
  <si>
    <t xml:space="preserve"> 其他税收返还</t>
  </si>
  <si>
    <t xml:space="preserve">       专项上解</t>
  </si>
  <si>
    <t xml:space="preserve">  其他税收返还</t>
  </si>
  <si>
    <t xml:space="preserve">       出口退税上解</t>
  </si>
  <si>
    <t>2、一般性转移支付收入</t>
  </si>
  <si>
    <t xml:space="preserve">    体制补助收入</t>
  </si>
  <si>
    <t>三、地方政府债务还本支出</t>
  </si>
  <si>
    <t xml:space="preserve">    均衡性转移支付补助</t>
  </si>
  <si>
    <t>四、安排预算稳定调节基金</t>
  </si>
  <si>
    <t xml:space="preserve">  老少边穷转移支付收入</t>
  </si>
  <si>
    <t>五、年终结余</t>
  </si>
  <si>
    <t xml:space="preserve">  结算补助收入</t>
  </si>
  <si>
    <t xml:space="preserve">  基本养老保险和低保转移支付收入</t>
  </si>
  <si>
    <t xml:space="preserve">    结算补助收入</t>
  </si>
  <si>
    <t xml:space="preserve">    其他一般性转移支付收入</t>
  </si>
  <si>
    <t>3、上级提前下达专项转移支付收入</t>
  </si>
  <si>
    <t>三、调入预算稳定调节基金</t>
  </si>
  <si>
    <t>四、调入资金</t>
  </si>
  <si>
    <t>五、上年结余</t>
  </si>
  <si>
    <t>收   入   合   计</t>
  </si>
  <si>
    <t>支  出  合  计</t>
  </si>
  <si>
    <t>2018年高新区政府性基金收入预算</t>
  </si>
  <si>
    <t>2017年              预计完成数</t>
  </si>
  <si>
    <t>一、新型墙体材料专项基金收入</t>
  </si>
  <si>
    <t>二、国有土地收益基金收入</t>
  </si>
  <si>
    <t>三、农业土地开发资金收入</t>
  </si>
  <si>
    <t>四、国有土地使用权出让收入</t>
  </si>
  <si>
    <t>五、城市基础设施配套费收入</t>
  </si>
  <si>
    <t>六、其他政府性基金收入</t>
  </si>
  <si>
    <t>收入合计</t>
  </si>
  <si>
    <t>2018年高新区政府性基金支出预算</t>
  </si>
  <si>
    <t>2017年                        预计财力完成数</t>
  </si>
  <si>
    <t>2018年                           财力安排数</t>
  </si>
  <si>
    <t>一、文化体育与传媒支出</t>
  </si>
  <si>
    <t xml:space="preserve">    国家电影事业发展专项资金对应支出</t>
  </si>
  <si>
    <t xml:space="preserve">      资助国产影片放映</t>
  </si>
  <si>
    <t>二、城乡社区支出</t>
  </si>
  <si>
    <t xml:space="preserve">    国有土地使用权出让收入安排的支出</t>
  </si>
  <si>
    <t xml:space="preserve">      征地和拆迁补偿支出</t>
  </si>
  <si>
    <t xml:space="preserve">      土地开发支出</t>
  </si>
  <si>
    <t xml:space="preserve">      城市建设支出</t>
  </si>
  <si>
    <t xml:space="preserve">      补助被征地农民支出</t>
  </si>
  <si>
    <t xml:space="preserve">      土地出让业务支出</t>
  </si>
  <si>
    <t xml:space="preserve">      支付破产或改制企业职工安置费</t>
  </si>
  <si>
    <t xml:space="preserve">      公共租赁住房支出</t>
  </si>
  <si>
    <t xml:space="preserve">      其他国有土地使用权出让收入安排的支出</t>
  </si>
  <si>
    <t xml:space="preserve">    城市公用事业附加安排的支出</t>
  </si>
  <si>
    <t xml:space="preserve">      其他城市公用事业附加安排的支出</t>
  </si>
  <si>
    <t xml:space="preserve">    国有土地收益基金支出</t>
  </si>
  <si>
    <t>　    其他国有土地收益基金支出</t>
  </si>
  <si>
    <t xml:space="preserve">    农业土地开发资金支出</t>
  </si>
  <si>
    <t xml:space="preserve">    城市基础设施配套费安排的支出</t>
  </si>
  <si>
    <t xml:space="preserve">      其他城市基础设施配套费安排的支出</t>
  </si>
  <si>
    <t xml:space="preserve">   污水处理费相关支出</t>
  </si>
  <si>
    <t xml:space="preserve">     其他污水处理费相关支出</t>
  </si>
  <si>
    <t>三、农林水支出</t>
  </si>
  <si>
    <t xml:space="preserve">    大中型水库库区基金支出</t>
  </si>
  <si>
    <t xml:space="preserve">      其他大中型水库库区基金支出</t>
  </si>
  <si>
    <t>三、资源勘探信息等支出</t>
  </si>
  <si>
    <t xml:space="preserve">    散装水泥专项资金支出</t>
  </si>
  <si>
    <t xml:space="preserve">      其他散装水泥专项资金支出</t>
  </si>
  <si>
    <t xml:space="preserve">    新型墙体材料专项基金支出</t>
  </si>
  <si>
    <t xml:space="preserve">      其他新型墙体材料专项基金支出</t>
  </si>
  <si>
    <t>四、其他支出</t>
  </si>
  <si>
    <t xml:space="preserve">    其他政府性基金支出</t>
  </si>
  <si>
    <t>五、转移性支出</t>
  </si>
  <si>
    <t xml:space="preserve">    政府性基金调出资金</t>
  </si>
  <si>
    <t xml:space="preserve">    置换债券还本付息支出</t>
  </si>
  <si>
    <t>说明：根据《财政部关于取消、停征和整合部分政府性基金项目等有关问题的通知》（财税[2016]11号）文件精神，从2016年2月1日起，停征价格调节基金和散装水泥专项资金。</t>
  </si>
  <si>
    <t>2018年高新区社会保险基金收支预算</t>
  </si>
  <si>
    <t>城乡居民基本         医疗保险基金</t>
  </si>
</sst>
</file>

<file path=xl/styles.xml><?xml version="1.0" encoding="utf-8"?>
<styleSheet xmlns="http://schemas.openxmlformats.org/spreadsheetml/2006/main">
  <numFmts count="12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_-* #,##0_-;\-* #,##0_-;_-* &quot;-&quot;_-;_-@_-"/>
    <numFmt numFmtId="177" formatCode="_(* #,##0_);_(* \(#,##0\);_(* &quot;-&quot;_);_(@_)"/>
    <numFmt numFmtId="41" formatCode="_ * #,##0_ ;_ * \-#,##0_ ;_ * &quot;-&quot;_ ;_ @_ "/>
    <numFmt numFmtId="178" formatCode="_(* #,##0.00_);_(* \(#,##0.00\);_(* &quot;-&quot;??_);_(@_)"/>
    <numFmt numFmtId="179" formatCode="_ * #,##0_ ;_ * \-#,##0_ ;_ * &quot;-&quot;??_ ;_ @_ "/>
    <numFmt numFmtId="180" formatCode="0.0_);[Red]\(0.0\)"/>
    <numFmt numFmtId="181" formatCode="0_ "/>
    <numFmt numFmtId="182" formatCode="0.0_ "/>
    <numFmt numFmtId="183" formatCode="0.00_ "/>
  </numFmts>
  <fonts count="55">
    <font>
      <sz val="12"/>
      <name val="宋体"/>
      <charset val="134"/>
    </font>
    <font>
      <sz val="18"/>
      <color theme="1"/>
      <name val="方正小标宋简体"/>
      <charset val="134"/>
    </font>
    <font>
      <sz val="10"/>
      <color theme="1"/>
      <name val="华文中宋"/>
      <charset val="134"/>
    </font>
    <font>
      <b/>
      <sz val="10"/>
      <color theme="1"/>
      <name val="华文中宋"/>
      <charset val="134"/>
    </font>
    <font>
      <sz val="22"/>
      <name val="Times New Roman"/>
      <charset val="134"/>
    </font>
    <font>
      <sz val="12"/>
      <name val="Times New Roman"/>
      <charset val="134"/>
    </font>
    <font>
      <sz val="18"/>
      <name val="方正小标宋简体"/>
      <charset val="134"/>
    </font>
    <font>
      <sz val="10"/>
      <name val="华文中宋"/>
      <charset val="134"/>
    </font>
    <font>
      <sz val="10"/>
      <name val="宋体"/>
      <charset val="134"/>
      <scheme val="minor"/>
    </font>
    <font>
      <b/>
      <sz val="10"/>
      <name val="华文中宋"/>
      <charset val="134"/>
    </font>
    <font>
      <sz val="10"/>
      <color indexed="8"/>
      <name val="华文中宋"/>
      <charset val="134"/>
    </font>
    <font>
      <sz val="22"/>
      <name val="方正小标宋简体"/>
      <charset val="134"/>
    </font>
    <font>
      <sz val="10"/>
      <color rgb="FFFF0000"/>
      <name val="华文中宋"/>
      <charset val="134"/>
    </font>
    <font>
      <sz val="12"/>
      <name val="黑体"/>
      <charset val="134"/>
    </font>
    <font>
      <sz val="11"/>
      <color theme="1"/>
      <name val="Tahoma"/>
      <charset val="134"/>
    </font>
    <font>
      <sz val="10.5"/>
      <name val="宋体"/>
      <charset val="134"/>
    </font>
    <font>
      <sz val="11"/>
      <name val="Times New Roman"/>
      <charset val="134"/>
    </font>
    <font>
      <b/>
      <sz val="10"/>
      <color indexed="8"/>
      <name val="华文中宋"/>
      <charset val="134"/>
    </font>
    <font>
      <sz val="10.5"/>
      <name val="Times New Roma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indexed="8"/>
      <name val="Tahoma"/>
      <charset val="134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indexed="20"/>
      <name val="宋体"/>
      <charset val="134"/>
    </font>
    <font>
      <sz val="10"/>
      <name val="Helv"/>
      <charset val="134"/>
    </font>
    <font>
      <sz val="10"/>
      <name val="Geneva"/>
      <charset val="134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0"/>
      <name val="Arial"/>
      <charset val="134"/>
    </font>
    <font>
      <sz val="11"/>
      <color indexed="17"/>
      <name val="宋体"/>
      <charset val="134"/>
    </font>
    <font>
      <sz val="10"/>
      <color indexed="8"/>
      <name val="Arial"/>
      <charset val="134"/>
    </font>
    <font>
      <sz val="12"/>
      <color indexed="20"/>
      <name val="宋体"/>
      <charset val="134"/>
    </font>
    <font>
      <sz val="11"/>
      <color rgb="FFFA7D00"/>
      <name val="宋体"/>
      <charset val="0"/>
      <scheme val="minor"/>
    </font>
    <font>
      <sz val="11"/>
      <color indexed="20"/>
      <name val="Tahoma"/>
      <charset val="134"/>
    </font>
    <font>
      <sz val="11"/>
      <color indexed="17"/>
      <name val="Tahoma"/>
      <charset val="134"/>
    </font>
    <font>
      <sz val="10"/>
      <name val="宋体"/>
      <charset val="134"/>
    </font>
    <font>
      <sz val="10"/>
      <name val="Arial"/>
      <charset val="134"/>
    </font>
    <font>
      <sz val="12"/>
      <color indexed="17"/>
      <name val="宋体"/>
      <charset val="134"/>
    </font>
    <font>
      <sz val="10"/>
      <color indexed="9"/>
      <name val="华文中宋"/>
      <charset val="134"/>
    </font>
    <font>
      <sz val="10"/>
      <color indexed="42"/>
      <name val="华文中宋"/>
      <charset val="134"/>
    </font>
    <font>
      <sz val="8"/>
      <name val="华文中宋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3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auto="1"/>
      </top>
      <bottom/>
      <diagonal/>
    </border>
    <border>
      <left style="thin">
        <color indexed="8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267">
    <xf numFmtId="0" fontId="0" fillId="0" borderId="0"/>
    <xf numFmtId="42" fontId="19" fillId="0" borderId="0" applyFont="0" applyFill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33" fillId="21" borderId="27" applyNumberFormat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0" fillId="0" borderId="0"/>
    <xf numFmtId="0" fontId="28" fillId="10" borderId="0" applyNumberFormat="0" applyBorder="0" applyAlignment="0" applyProtection="0">
      <alignment vertical="center"/>
    </xf>
    <xf numFmtId="0" fontId="23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20" fillId="11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0" fillId="0" borderId="0"/>
    <xf numFmtId="0" fontId="41" fillId="0" borderId="0" applyNumberForma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/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19" fillId="17" borderId="26" applyNumberFormat="0" applyFont="0" applyAlignment="0" applyProtection="0">
      <alignment vertical="center"/>
    </xf>
    <xf numFmtId="0" fontId="0" fillId="0" borderId="0"/>
    <xf numFmtId="0" fontId="37" fillId="0" borderId="0"/>
    <xf numFmtId="0" fontId="29" fillId="36" borderId="0" applyNumberFormat="0" applyBorder="0" applyAlignment="0" applyProtection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26" fillId="0" borderId="0" applyNumberFormat="0" applyFill="0" applyBorder="0" applyAlignment="0" applyProtection="0">
      <alignment vertical="center"/>
    </xf>
    <xf numFmtId="0" fontId="5" fillId="0" borderId="0"/>
    <xf numFmtId="0" fontId="4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24" applyNumberFormat="0" applyFill="0" applyAlignment="0" applyProtection="0">
      <alignment vertical="center"/>
    </xf>
    <xf numFmtId="0" fontId="0" fillId="0" borderId="0"/>
    <xf numFmtId="0" fontId="24" fillId="0" borderId="24" applyNumberFormat="0" applyFill="0" applyAlignment="0" applyProtection="0">
      <alignment vertical="center"/>
    </xf>
    <xf numFmtId="0" fontId="38" fillId="0" borderId="0"/>
    <xf numFmtId="0" fontId="29" fillId="22" borderId="0" applyNumberFormat="0" applyBorder="0" applyAlignment="0" applyProtection="0">
      <alignment vertical="center"/>
    </xf>
    <xf numFmtId="0" fontId="26" fillId="0" borderId="29" applyNumberFormat="0" applyFill="0" applyAlignment="0" applyProtection="0">
      <alignment vertical="center"/>
    </xf>
    <xf numFmtId="0" fontId="0" fillId="0" borderId="0"/>
    <xf numFmtId="0" fontId="29" fillId="23" borderId="0" applyNumberFormat="0" applyBorder="0" applyAlignment="0" applyProtection="0">
      <alignment vertical="center"/>
    </xf>
    <xf numFmtId="0" fontId="30" fillId="15" borderId="25" applyNumberFormat="0" applyAlignment="0" applyProtection="0">
      <alignment vertical="center"/>
    </xf>
    <xf numFmtId="0" fontId="35" fillId="15" borderId="27" applyNumberFormat="0" applyAlignment="0" applyProtection="0">
      <alignment vertical="center"/>
    </xf>
    <xf numFmtId="0" fontId="0" fillId="0" borderId="0"/>
    <xf numFmtId="0" fontId="22" fillId="5" borderId="23" applyNumberFormat="0" applyAlignment="0" applyProtection="0">
      <alignment vertical="center"/>
    </xf>
    <xf numFmtId="0" fontId="0" fillId="0" borderId="0"/>
    <xf numFmtId="0" fontId="20" fillId="2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46" fillId="0" borderId="30" applyNumberFormat="0" applyFill="0" applyAlignment="0" applyProtection="0">
      <alignment vertical="center"/>
    </xf>
    <xf numFmtId="0" fontId="39" fillId="0" borderId="28" applyNumberFormat="0" applyFill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0" fillId="0" borderId="0"/>
    <xf numFmtId="0" fontId="20" fillId="27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41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29" fillId="33" borderId="0" applyNumberFormat="0" applyBorder="0" applyAlignment="0" applyProtection="0">
      <alignment vertical="center"/>
    </xf>
    <xf numFmtId="41" fontId="0" fillId="0" borderId="0" applyFont="0" applyFill="0" applyBorder="0" applyAlignment="0" applyProtection="0"/>
    <xf numFmtId="0" fontId="29" fillId="12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41" fontId="0" fillId="0" borderId="0" applyFont="0" applyFill="0" applyBorder="0" applyAlignment="0" applyProtection="0"/>
    <xf numFmtId="0" fontId="29" fillId="1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44" fillId="0" borderId="0" applyNumberFormat="0" applyFill="0" applyBorder="0" applyAlignment="0" applyProtection="0">
      <alignment vertical="top"/>
    </xf>
    <xf numFmtId="0" fontId="36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4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44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9" fillId="0" borderId="0"/>
    <xf numFmtId="0" fontId="0" fillId="0" borderId="0"/>
    <xf numFmtId="0" fontId="19" fillId="0" borderId="0">
      <alignment vertical="center"/>
    </xf>
    <xf numFmtId="0" fontId="0" fillId="0" borderId="0"/>
    <xf numFmtId="0" fontId="14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41" fontId="0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43" fontId="0" fillId="0" borderId="0" applyFont="0" applyFill="0" applyBorder="0" applyAlignment="0" applyProtection="0"/>
    <xf numFmtId="0" fontId="0" fillId="0" borderId="0"/>
    <xf numFmtId="43" fontId="0" fillId="0" borderId="0" applyFont="0" applyFill="0" applyBorder="0" applyAlignment="0" applyProtection="0"/>
    <xf numFmtId="0" fontId="0" fillId="0" borderId="0"/>
    <xf numFmtId="43" fontId="0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177" fontId="0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50" fillId="0" borderId="0"/>
    <xf numFmtId="0" fontId="5" fillId="0" borderId="0"/>
    <xf numFmtId="0" fontId="43" fillId="34" borderId="0" applyNumberFormat="0" applyBorder="0" applyAlignment="0" applyProtection="0">
      <alignment vertical="center"/>
    </xf>
    <xf numFmtId="0" fontId="51" fillId="34" borderId="0" applyNumberFormat="0" applyBorder="0" applyAlignment="0" applyProtection="0">
      <alignment vertical="center"/>
    </xf>
    <xf numFmtId="0" fontId="51" fillId="34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37" fillId="0" borderId="0"/>
  </cellStyleXfs>
  <cellXfs count="249">
    <xf numFmtId="0" fontId="0" fillId="0" borderId="0" xfId="0"/>
    <xf numFmtId="0" fontId="1" fillId="0" borderId="0" xfId="157" applyFont="1" applyAlignment="1">
      <alignment horizontal="center" vertical="center"/>
    </xf>
    <xf numFmtId="0" fontId="2" fillId="0" borderId="0" xfId="157" applyFont="1">
      <alignment vertical="center"/>
    </xf>
    <xf numFmtId="0" fontId="2" fillId="0" borderId="0" xfId="157" applyFont="1" applyAlignment="1">
      <alignment horizontal="right"/>
    </xf>
    <xf numFmtId="0" fontId="3" fillId="0" borderId="1" xfId="157" applyFont="1" applyBorder="1" applyAlignment="1">
      <alignment horizontal="center" vertical="center"/>
    </xf>
    <xf numFmtId="0" fontId="3" fillId="0" borderId="2" xfId="157" applyFont="1" applyBorder="1" applyAlignment="1">
      <alignment horizontal="center" vertical="center"/>
    </xf>
    <xf numFmtId="0" fontId="3" fillId="0" borderId="2" xfId="157" applyFont="1" applyBorder="1" applyAlignment="1">
      <alignment horizontal="center" vertical="center" wrapText="1"/>
    </xf>
    <xf numFmtId="0" fontId="3" fillId="0" borderId="3" xfId="157" applyFont="1" applyBorder="1" applyAlignment="1">
      <alignment horizontal="center" vertical="center"/>
    </xf>
    <xf numFmtId="0" fontId="3" fillId="0" borderId="4" xfId="157" applyFont="1" applyBorder="1">
      <alignment vertical="center"/>
    </xf>
    <xf numFmtId="176" fontId="3" fillId="0" borderId="5" xfId="157" applyNumberFormat="1" applyFont="1" applyBorder="1">
      <alignment vertical="center"/>
    </xf>
    <xf numFmtId="0" fontId="2" fillId="0" borderId="6" xfId="157" applyFont="1" applyBorder="1">
      <alignment vertical="center"/>
    </xf>
    <xf numFmtId="0" fontId="2" fillId="0" borderId="4" xfId="157" applyFont="1" applyBorder="1">
      <alignment vertical="center"/>
    </xf>
    <xf numFmtId="176" fontId="2" fillId="0" borderId="5" xfId="157" applyNumberFormat="1" applyFont="1" applyBorder="1">
      <alignment vertical="center"/>
    </xf>
    <xf numFmtId="0" fontId="2" fillId="0" borderId="7" xfId="157" applyFont="1" applyBorder="1">
      <alignment vertical="center"/>
    </xf>
    <xf numFmtId="176" fontId="2" fillId="0" borderId="8" xfId="157" applyNumberFormat="1" applyFont="1" applyBorder="1">
      <alignment vertical="center"/>
    </xf>
    <xf numFmtId="0" fontId="2" fillId="0" borderId="9" xfId="157" applyFont="1" applyBorder="1">
      <alignment vertical="center"/>
    </xf>
    <xf numFmtId="0" fontId="3" fillId="0" borderId="10" xfId="157" applyFont="1" applyBorder="1">
      <alignment vertical="center"/>
    </xf>
    <xf numFmtId="176" fontId="3" fillId="0" borderId="11" xfId="157" applyNumberFormat="1" applyFont="1" applyBorder="1">
      <alignment vertical="center"/>
    </xf>
    <xf numFmtId="0" fontId="2" fillId="0" borderId="12" xfId="157" applyFont="1" applyBorder="1">
      <alignment vertical="center"/>
    </xf>
    <xf numFmtId="0" fontId="4" fillId="0" borderId="0" xfId="0" applyFont="1"/>
    <xf numFmtId="0" fontId="5" fillId="0" borderId="0" xfId="0" applyFont="1"/>
    <xf numFmtId="0" fontId="6" fillId="0" borderId="0" xfId="259" applyFont="1" applyAlignment="1">
      <alignment horizontal="center" vertical="center"/>
    </xf>
    <xf numFmtId="0" fontId="7" fillId="0" borderId="0" xfId="259" applyFont="1"/>
    <xf numFmtId="0" fontId="7" fillId="0" borderId="0" xfId="259" applyFont="1" applyAlignment="1">
      <alignment horizontal="center"/>
    </xf>
    <xf numFmtId="0" fontId="7" fillId="0" borderId="0" xfId="259" applyFont="1" applyAlignment="1">
      <alignment horizontal="right"/>
    </xf>
    <xf numFmtId="0" fontId="8" fillId="0" borderId="0" xfId="0" applyFont="1"/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3" fontId="9" fillId="0" borderId="4" xfId="171" applyNumberFormat="1" applyFont="1" applyFill="1" applyBorder="1" applyAlignment="1" applyProtection="1">
      <alignment vertical="center"/>
    </xf>
    <xf numFmtId="179" fontId="7" fillId="0" borderId="5" xfId="9" applyNumberFormat="1" applyFont="1" applyBorder="1" applyAlignment="1">
      <alignment horizontal="center" vertical="center"/>
    </xf>
    <xf numFmtId="43" fontId="7" fillId="0" borderId="6" xfId="9" applyFont="1" applyBorder="1" applyAlignment="1">
      <alignment horizontal="center" vertical="center"/>
    </xf>
    <xf numFmtId="3" fontId="7" fillId="0" borderId="4" xfId="171" applyNumberFormat="1" applyFont="1" applyFill="1" applyBorder="1" applyAlignment="1" applyProtection="1">
      <alignment vertical="center"/>
    </xf>
    <xf numFmtId="0" fontId="7" fillId="0" borderId="4" xfId="171" applyFont="1" applyBorder="1" applyAlignment="1">
      <alignment horizontal="left" vertical="center"/>
    </xf>
    <xf numFmtId="0" fontId="10" fillId="0" borderId="4" xfId="171" applyFont="1" applyBorder="1" applyAlignment="1">
      <alignment horizontal="left" vertical="center"/>
    </xf>
    <xf numFmtId="3" fontId="9" fillId="0" borderId="4" xfId="171" applyNumberFormat="1" applyFont="1" applyFill="1" applyBorder="1" applyAlignment="1" applyProtection="1">
      <alignment horizontal="left" vertical="center"/>
    </xf>
    <xf numFmtId="179" fontId="7" fillId="0" borderId="5" xfId="9" applyNumberFormat="1" applyFont="1" applyFill="1" applyBorder="1" applyAlignment="1">
      <alignment horizontal="right" shrinkToFit="1"/>
    </xf>
    <xf numFmtId="0" fontId="9" fillId="0" borderId="10" xfId="0" applyFont="1" applyBorder="1" applyAlignment="1">
      <alignment horizontal="center" vertical="center"/>
    </xf>
    <xf numFmtId="179" fontId="7" fillId="0" borderId="11" xfId="9" applyNumberFormat="1" applyFont="1" applyBorder="1" applyAlignment="1">
      <alignment horizontal="center" vertical="center"/>
    </xf>
    <xf numFmtId="43" fontId="7" fillId="0" borderId="12" xfId="9" applyFont="1" applyBorder="1" applyAlignment="1">
      <alignment horizontal="center" vertical="center"/>
    </xf>
    <xf numFmtId="0" fontId="7" fillId="0" borderId="0" xfId="0" applyFont="1" applyBorder="1" applyAlignment="1">
      <alignment horizontal="left" wrapText="1"/>
    </xf>
    <xf numFmtId="0" fontId="11" fillId="0" borderId="0" xfId="0" applyFont="1"/>
    <xf numFmtId="0" fontId="9" fillId="0" borderId="1" xfId="198" applyFont="1" applyBorder="1" applyAlignment="1">
      <alignment horizontal="center" vertical="center"/>
    </xf>
    <xf numFmtId="0" fontId="9" fillId="0" borderId="2" xfId="198" applyFont="1" applyBorder="1" applyAlignment="1">
      <alignment horizontal="center" vertical="center" wrapText="1"/>
    </xf>
    <xf numFmtId="0" fontId="9" fillId="0" borderId="2" xfId="198" applyFont="1" applyBorder="1" applyAlignment="1">
      <alignment horizontal="center" vertical="center"/>
    </xf>
    <xf numFmtId="0" fontId="9" fillId="0" borderId="3" xfId="198" applyFont="1" applyBorder="1" applyAlignment="1">
      <alignment horizontal="center" vertical="center"/>
    </xf>
    <xf numFmtId="0" fontId="7" fillId="0" borderId="4" xfId="253" applyFont="1" applyBorder="1" applyAlignment="1">
      <alignment vertical="center" wrapText="1"/>
    </xf>
    <xf numFmtId="179" fontId="7" fillId="0" borderId="5" xfId="9" applyNumberFormat="1" applyFont="1" applyFill="1" applyBorder="1" applyAlignment="1">
      <alignment shrinkToFit="1"/>
    </xf>
    <xf numFmtId="43" fontId="7" fillId="2" borderId="6" xfId="9" applyFont="1" applyFill="1" applyBorder="1" applyAlignment="1">
      <alignment horizontal="center" vertical="center"/>
    </xf>
    <xf numFmtId="179" fontId="2" fillId="0" borderId="5" xfId="9" applyNumberFormat="1" applyFont="1" applyBorder="1" applyAlignment="1">
      <alignment vertical="center"/>
    </xf>
    <xf numFmtId="179" fontId="7" fillId="2" borderId="5" xfId="9" applyNumberFormat="1" applyFont="1" applyFill="1" applyBorder="1" applyAlignment="1">
      <alignment horizontal="center" vertical="center"/>
    </xf>
    <xf numFmtId="0" fontId="7" fillId="0" borderId="4" xfId="62" applyFont="1" applyFill="1" applyBorder="1" applyAlignment="1">
      <alignment shrinkToFit="1"/>
    </xf>
    <xf numFmtId="179" fontId="10" fillId="2" borderId="11" xfId="9" applyNumberFormat="1" applyFont="1" applyFill="1" applyBorder="1" applyAlignment="1">
      <alignment horizontal="center" vertical="center"/>
    </xf>
    <xf numFmtId="43" fontId="7" fillId="2" borderId="12" xfId="9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180" fontId="8" fillId="0" borderId="0" xfId="0" applyNumberFormat="1" applyFont="1" applyAlignment="1">
      <alignment vertical="center"/>
    </xf>
    <xf numFmtId="180" fontId="7" fillId="0" borderId="0" xfId="0" applyNumberFormat="1" applyFont="1" applyAlignment="1">
      <alignment horizontal="right"/>
    </xf>
    <xf numFmtId="0" fontId="9" fillId="0" borderId="1" xfId="256" applyNumberFormat="1" applyFont="1" applyBorder="1" applyAlignment="1">
      <alignment horizontal="center" vertical="center"/>
    </xf>
    <xf numFmtId="0" fontId="9" fillId="0" borderId="2" xfId="256" applyNumberFormat="1" applyFont="1" applyBorder="1" applyAlignment="1">
      <alignment horizontal="center" vertical="center"/>
    </xf>
    <xf numFmtId="0" fontId="9" fillId="0" borderId="3" xfId="256" applyNumberFormat="1" applyFont="1" applyBorder="1" applyAlignment="1">
      <alignment horizontal="center" vertical="center"/>
    </xf>
    <xf numFmtId="0" fontId="9" fillId="0" borderId="13" xfId="256" applyFont="1" applyBorder="1" applyAlignment="1">
      <alignment horizontal="center" vertical="center"/>
    </xf>
    <xf numFmtId="0" fontId="9" fillId="0" borderId="14" xfId="251" applyFont="1" applyBorder="1" applyAlignment="1">
      <alignment horizontal="center" vertical="center" wrapText="1"/>
    </xf>
    <xf numFmtId="0" fontId="9" fillId="0" borderId="15" xfId="251" applyFont="1" applyBorder="1" applyAlignment="1">
      <alignment horizontal="center" vertical="center" wrapText="1"/>
    </xf>
    <xf numFmtId="0" fontId="9" fillId="0" borderId="16" xfId="251" applyFont="1" applyBorder="1" applyAlignment="1">
      <alignment horizontal="center" vertical="center" wrapText="1"/>
    </xf>
    <xf numFmtId="1" fontId="7" fillId="3" borderId="4" xfId="253" applyNumberFormat="1" applyFont="1" applyFill="1" applyBorder="1" applyAlignment="1" applyProtection="1">
      <alignment vertical="center" wrapText="1"/>
      <protection locked="0"/>
    </xf>
    <xf numFmtId="179" fontId="7" fillId="3" borderId="5" xfId="9" applyNumberFormat="1" applyFont="1" applyFill="1" applyBorder="1" applyAlignment="1">
      <alignment horizontal="center" vertical="center"/>
    </xf>
    <xf numFmtId="0" fontId="7" fillId="3" borderId="5" xfId="253" applyFont="1" applyFill="1" applyBorder="1" applyAlignment="1">
      <alignment vertical="center" wrapText="1"/>
    </xf>
    <xf numFmtId="179" fontId="7" fillId="3" borderId="6" xfId="9" applyNumberFormat="1" applyFont="1" applyFill="1" applyBorder="1" applyAlignment="1">
      <alignment horizontal="center" vertical="center"/>
    </xf>
    <xf numFmtId="0" fontId="7" fillId="3" borderId="4" xfId="253" applyFont="1" applyFill="1" applyBorder="1" applyAlignment="1">
      <alignment vertical="center" wrapText="1"/>
    </xf>
    <xf numFmtId="179" fontId="7" fillId="3" borderId="8" xfId="9" applyNumberFormat="1" applyFont="1" applyFill="1" applyBorder="1" applyAlignment="1">
      <alignment horizontal="center" vertical="center"/>
    </xf>
    <xf numFmtId="0" fontId="7" fillId="3" borderId="5" xfId="253" applyFont="1" applyFill="1" applyBorder="1" applyAlignment="1">
      <alignment vertical="center"/>
    </xf>
    <xf numFmtId="3" fontId="7" fillId="3" borderId="5" xfId="0" applyNumberFormat="1" applyFont="1" applyFill="1" applyBorder="1" applyAlignment="1" applyProtection="1">
      <alignment horizontal="left" vertical="center"/>
    </xf>
    <xf numFmtId="179" fontId="7" fillId="3" borderId="0" xfId="9" applyNumberFormat="1" applyFont="1" applyFill="1" applyBorder="1" applyAlignment="1">
      <alignment horizontal="center" vertical="center"/>
    </xf>
    <xf numFmtId="0" fontId="7" fillId="3" borderId="5" xfId="0" applyFont="1" applyFill="1" applyBorder="1" applyAlignment="1">
      <alignment vertical="center"/>
    </xf>
    <xf numFmtId="179" fontId="12" fillId="3" borderId="8" xfId="9" applyNumberFormat="1" applyFont="1" applyFill="1" applyBorder="1" applyAlignment="1">
      <alignment horizontal="center" vertical="center"/>
    </xf>
    <xf numFmtId="0" fontId="9" fillId="3" borderId="10" xfId="253" applyFont="1" applyFill="1" applyBorder="1" applyAlignment="1">
      <alignment horizontal="center" vertical="center" wrapText="1"/>
    </xf>
    <xf numFmtId="179" fontId="7" fillId="3" borderId="11" xfId="9" applyNumberFormat="1" applyFont="1" applyFill="1" applyBorder="1" applyAlignment="1">
      <alignment horizontal="center" vertical="center"/>
    </xf>
    <xf numFmtId="0" fontId="9" fillId="3" borderId="11" xfId="253" applyFont="1" applyFill="1" applyBorder="1" applyAlignment="1">
      <alignment horizontal="center" vertical="center" wrapText="1"/>
    </xf>
    <xf numFmtId="179" fontId="7" fillId="3" borderId="12" xfId="9" applyNumberFormat="1" applyFont="1" applyFill="1" applyBorder="1" applyAlignment="1">
      <alignment horizontal="center" vertical="center"/>
    </xf>
    <xf numFmtId="181" fontId="8" fillId="0" borderId="0" xfId="0" applyNumberFormat="1" applyFont="1"/>
    <xf numFmtId="0" fontId="6" fillId="0" borderId="0" xfId="77" applyNumberFormat="1" applyFont="1" applyFill="1" applyAlignment="1">
      <alignment horizontal="center" vertical="center" wrapText="1"/>
    </xf>
    <xf numFmtId="0" fontId="13" fillId="0" borderId="0" xfId="77" applyFont="1" applyFill="1" applyAlignment="1">
      <alignment vertical="center"/>
    </xf>
    <xf numFmtId="0" fontId="14" fillId="0" borderId="0" xfId="159">
      <alignment vertical="center"/>
    </xf>
    <xf numFmtId="0" fontId="0" fillId="3" borderId="0" xfId="77" applyFill="1" applyAlignment="1">
      <alignment horizontal="right" vertical="center"/>
    </xf>
    <xf numFmtId="181" fontId="15" fillId="0" borderId="0" xfId="177" applyNumberFormat="1" applyFont="1" applyFill="1" applyBorder="1" applyAlignment="1" applyProtection="1">
      <alignment horizontal="right"/>
      <protection locked="0"/>
    </xf>
    <xf numFmtId="0" fontId="7" fillId="0" borderId="1" xfId="77" applyNumberFormat="1" applyFont="1" applyFill="1" applyBorder="1" applyAlignment="1">
      <alignment horizontal="center" vertical="center" wrapText="1"/>
    </xf>
    <xf numFmtId="0" fontId="7" fillId="0" borderId="2" xfId="61" applyFont="1" applyFill="1" applyBorder="1" applyAlignment="1">
      <alignment horizontal="center" vertical="center" wrapText="1"/>
    </xf>
    <xf numFmtId="0" fontId="7" fillId="0" borderId="3" xfId="61" applyFont="1" applyFill="1" applyBorder="1" applyAlignment="1">
      <alignment horizontal="center" vertical="center" wrapText="1"/>
    </xf>
    <xf numFmtId="0" fontId="15" fillId="0" borderId="0" xfId="77" applyFont="1"/>
    <xf numFmtId="0" fontId="7" fillId="0" borderId="4" xfId="77" applyNumberFormat="1" applyFont="1" applyFill="1" applyBorder="1" applyAlignment="1">
      <alignment horizontal="center" vertical="center" wrapText="1"/>
    </xf>
    <xf numFmtId="0" fontId="7" fillId="3" borderId="5" xfId="61" applyFont="1" applyFill="1" applyBorder="1" applyAlignment="1">
      <alignment horizontal="center" vertical="center" wrapText="1"/>
    </xf>
    <xf numFmtId="0" fontId="7" fillId="0" borderId="5" xfId="61" applyFont="1" applyFill="1" applyBorder="1" applyAlignment="1">
      <alignment horizontal="center" vertical="center" wrapText="1"/>
    </xf>
    <xf numFmtId="0" fontId="7" fillId="0" borderId="6" xfId="61" applyFont="1" applyFill="1" applyBorder="1" applyAlignment="1">
      <alignment horizontal="center" vertical="center" wrapText="1"/>
    </xf>
    <xf numFmtId="0" fontId="7" fillId="0" borderId="6" xfId="77" applyNumberFormat="1" applyFont="1" applyFill="1" applyBorder="1" applyAlignment="1">
      <alignment horizontal="center" vertical="center" wrapText="1"/>
    </xf>
    <xf numFmtId="0" fontId="9" fillId="0" borderId="4" xfId="177" applyFont="1" applyFill="1" applyBorder="1" applyAlignment="1">
      <alignment vertical="center"/>
    </xf>
    <xf numFmtId="41" fontId="7" fillId="3" borderId="5" xfId="77" applyNumberFormat="1" applyFont="1" applyFill="1" applyBorder="1" applyAlignment="1" applyProtection="1">
      <alignment horizontal="right" vertical="center"/>
    </xf>
    <xf numFmtId="41" fontId="7" fillId="2" borderId="6" xfId="77" applyNumberFormat="1" applyFont="1" applyFill="1" applyBorder="1" applyAlignment="1">
      <alignment horizontal="center" vertical="center"/>
    </xf>
    <xf numFmtId="181" fontId="9" fillId="0" borderId="4" xfId="177" applyNumberFormat="1" applyFont="1" applyFill="1" applyBorder="1" applyAlignment="1" applyProtection="1">
      <alignment horizontal="left" vertical="center"/>
      <protection locked="0"/>
    </xf>
    <xf numFmtId="181" fontId="7" fillId="0" borderId="4" xfId="177" applyNumberFormat="1" applyFont="1" applyFill="1" applyBorder="1" applyAlignment="1" applyProtection="1">
      <alignment horizontal="left" vertical="center"/>
      <protection locked="0"/>
    </xf>
    <xf numFmtId="182" fontId="7" fillId="0" borderId="4" xfId="177" applyNumberFormat="1" applyFont="1" applyFill="1" applyBorder="1" applyAlignment="1" applyProtection="1">
      <alignment horizontal="left" vertical="center"/>
      <protection locked="0"/>
    </xf>
    <xf numFmtId="0" fontId="7" fillId="0" borderId="4" xfId="177" applyFont="1" applyFill="1" applyBorder="1" applyAlignment="1">
      <alignment vertical="center"/>
    </xf>
    <xf numFmtId="182" fontId="9" fillId="0" borderId="4" xfId="177" applyNumberFormat="1" applyFont="1" applyFill="1" applyBorder="1" applyAlignment="1" applyProtection="1">
      <alignment horizontal="left" vertical="center"/>
      <protection locked="0"/>
    </xf>
    <xf numFmtId="0" fontId="7" fillId="0" borderId="4" xfId="177" applyFont="1" applyBorder="1" applyAlignment="1">
      <alignment vertical="center"/>
    </xf>
    <xf numFmtId="41" fontId="9" fillId="2" borderId="6" xfId="77" applyNumberFormat="1" applyFont="1" applyFill="1" applyBorder="1" applyAlignment="1">
      <alignment horizontal="center" vertical="center"/>
    </xf>
    <xf numFmtId="41" fontId="7" fillId="2" borderId="6" xfId="77" applyNumberFormat="1" applyFont="1" applyFill="1" applyBorder="1" applyAlignment="1" applyProtection="1">
      <alignment horizontal="center" vertical="center"/>
      <protection locked="0"/>
    </xf>
    <xf numFmtId="41" fontId="7" fillId="3" borderId="5" xfId="77" applyNumberFormat="1" applyFont="1" applyFill="1" applyBorder="1" applyAlignment="1">
      <alignment horizontal="center" vertical="center"/>
    </xf>
    <xf numFmtId="182" fontId="9" fillId="2" borderId="4" xfId="177" applyNumberFormat="1" applyFont="1" applyFill="1" applyBorder="1" applyAlignment="1" applyProtection="1">
      <alignment horizontal="left" vertical="center"/>
      <protection locked="0"/>
    </xf>
    <xf numFmtId="0" fontId="9" fillId="0" borderId="4" xfId="177" applyFont="1" applyBorder="1" applyAlignment="1">
      <alignment vertical="center"/>
    </xf>
    <xf numFmtId="0" fontId="9" fillId="3" borderId="4" xfId="177" applyFont="1" applyFill="1" applyBorder="1" applyAlignment="1">
      <alignment vertical="center"/>
    </xf>
    <xf numFmtId="41" fontId="10" fillId="3" borderId="5" xfId="208" applyNumberFormat="1" applyFont="1" applyFill="1" applyBorder="1" applyAlignment="1">
      <alignment horizontal="center" vertical="center"/>
    </xf>
    <xf numFmtId="41" fontId="7" fillId="3" borderId="6" xfId="77" applyNumberFormat="1" applyFont="1" applyFill="1" applyBorder="1" applyAlignment="1">
      <alignment horizontal="center" vertical="center"/>
    </xf>
    <xf numFmtId="0" fontId="7" fillId="3" borderId="4" xfId="177" applyFont="1" applyFill="1" applyBorder="1" applyAlignment="1">
      <alignment vertical="center"/>
    </xf>
    <xf numFmtId="41" fontId="7" fillId="3" borderId="5" xfId="177" applyNumberFormat="1" applyFont="1" applyFill="1" applyBorder="1" applyAlignment="1">
      <alignment horizontal="center" vertical="center"/>
    </xf>
    <xf numFmtId="0" fontId="9" fillId="0" borderId="10" xfId="177" applyFont="1" applyFill="1" applyBorder="1" applyAlignment="1">
      <alignment horizontal="center" vertical="center"/>
    </xf>
    <xf numFmtId="41" fontId="7" fillId="3" borderId="11" xfId="177" applyNumberFormat="1" applyFont="1" applyFill="1" applyBorder="1" applyAlignment="1">
      <alignment horizontal="center" vertical="center"/>
    </xf>
    <xf numFmtId="41" fontId="7" fillId="3" borderId="11" xfId="77" applyNumberFormat="1" applyFont="1" applyFill="1" applyBorder="1" applyAlignment="1">
      <alignment horizontal="center" vertical="center"/>
    </xf>
    <xf numFmtId="41" fontId="7" fillId="2" borderId="12" xfId="77" applyNumberFormat="1" applyFont="1" applyFill="1" applyBorder="1" applyAlignment="1">
      <alignment horizontal="center" vertical="center"/>
    </xf>
    <xf numFmtId="0" fontId="4" fillId="0" borderId="0" xfId="256" applyFont="1"/>
    <xf numFmtId="0" fontId="16" fillId="0" borderId="0" xfId="256" applyFont="1"/>
    <xf numFmtId="0" fontId="5" fillId="0" borderId="0" xfId="256" applyFont="1"/>
    <xf numFmtId="0" fontId="5" fillId="0" borderId="0" xfId="256" applyFont="1" applyFill="1"/>
    <xf numFmtId="0" fontId="6" fillId="0" borderId="0" xfId="251" applyFont="1" applyAlignment="1">
      <alignment horizontal="center" vertical="center"/>
    </xf>
    <xf numFmtId="0" fontId="11" fillId="0" borderId="0" xfId="256" applyFont="1"/>
    <xf numFmtId="0" fontId="7" fillId="0" borderId="0" xfId="256" applyFont="1"/>
    <xf numFmtId="0" fontId="7" fillId="0" borderId="0" xfId="256" applyFont="1" applyFill="1"/>
    <xf numFmtId="0" fontId="7" fillId="0" borderId="0" xfId="256" applyFont="1" applyFill="1" applyAlignment="1">
      <alignment horizontal="right"/>
    </xf>
    <xf numFmtId="0" fontId="8" fillId="0" borderId="0" xfId="256" applyFont="1"/>
    <xf numFmtId="0" fontId="9" fillId="0" borderId="17" xfId="251" applyFont="1" applyBorder="1" applyAlignment="1">
      <alignment horizontal="center" vertical="center" wrapText="1"/>
    </xf>
    <xf numFmtId="0" fontId="9" fillId="0" borderId="18" xfId="251" applyFont="1" applyBorder="1" applyAlignment="1">
      <alignment horizontal="center" vertical="center" wrapText="1"/>
    </xf>
    <xf numFmtId="0" fontId="8" fillId="0" borderId="0" xfId="255" applyFont="1"/>
    <xf numFmtId="0" fontId="7" fillId="0" borderId="4" xfId="198" applyFont="1" applyBorder="1" applyAlignment="1">
      <alignment vertical="center" wrapText="1"/>
    </xf>
    <xf numFmtId="179" fontId="7" fillId="0" borderId="5" xfId="9" applyNumberFormat="1" applyFont="1" applyBorder="1" applyAlignment="1">
      <alignment horizontal="right" vertical="center" wrapText="1"/>
    </xf>
    <xf numFmtId="179" fontId="7" fillId="0" borderId="5" xfId="9" applyNumberFormat="1" applyFont="1" applyFill="1" applyBorder="1" applyAlignment="1" applyProtection="1">
      <alignment horizontal="right" vertical="center" wrapText="1"/>
    </xf>
    <xf numFmtId="43" fontId="7" fillId="0" borderId="6" xfId="9" applyFont="1" applyFill="1" applyBorder="1" applyAlignment="1">
      <alignment horizontal="right" vertical="center" wrapText="1"/>
    </xf>
    <xf numFmtId="179" fontId="7" fillId="3" borderId="5" xfId="9" applyNumberFormat="1" applyFont="1" applyFill="1" applyBorder="1" applyAlignment="1" applyProtection="1">
      <alignment horizontal="right" vertical="center" wrapText="1"/>
    </xf>
    <xf numFmtId="0" fontId="7" fillId="0" borderId="4" xfId="34" applyFont="1" applyBorder="1" applyAlignment="1">
      <alignment vertical="center" wrapText="1"/>
    </xf>
    <xf numFmtId="179" fontId="7" fillId="2" borderId="5" xfId="9" applyNumberFormat="1" applyFont="1" applyFill="1" applyBorder="1" applyAlignment="1" applyProtection="1">
      <alignment horizontal="right" vertical="center" wrapText="1"/>
    </xf>
    <xf numFmtId="0" fontId="9" fillId="0" borderId="4" xfId="34" applyFont="1" applyBorder="1" applyAlignment="1">
      <alignment horizontal="center" vertical="center" wrapText="1"/>
    </xf>
    <xf numFmtId="179" fontId="7" fillId="0" borderId="5" xfId="9" applyNumberFormat="1" applyFont="1" applyFill="1" applyBorder="1" applyAlignment="1">
      <alignment horizontal="right" vertical="center" wrapText="1"/>
    </xf>
    <xf numFmtId="0" fontId="9" fillId="0" borderId="10" xfId="257" applyFont="1" applyBorder="1" applyAlignment="1">
      <alignment horizontal="center" vertical="center" wrapText="1"/>
    </xf>
    <xf numFmtId="179" fontId="7" fillId="0" borderId="11" xfId="9" applyNumberFormat="1" applyFont="1" applyFill="1" applyBorder="1" applyAlignment="1">
      <alignment horizontal="right" vertical="center" wrapText="1"/>
    </xf>
    <xf numFmtId="43" fontId="7" fillId="0" borderId="12" xfId="9" applyFont="1" applyFill="1" applyBorder="1" applyAlignment="1">
      <alignment horizontal="right" vertical="center" wrapText="1"/>
    </xf>
    <xf numFmtId="1" fontId="8" fillId="0" borderId="0" xfId="256" applyNumberFormat="1" applyFont="1"/>
    <xf numFmtId="1" fontId="8" fillId="0" borderId="0" xfId="256" applyNumberFormat="1" applyFont="1" applyFill="1"/>
    <xf numFmtId="0" fontId="8" fillId="0" borderId="0" xfId="256" applyFont="1" applyFill="1"/>
    <xf numFmtId="0" fontId="8" fillId="0" borderId="0" xfId="256" applyFont="1" applyAlignment="1">
      <alignment horizontal="center"/>
    </xf>
    <xf numFmtId="0" fontId="4" fillId="0" borderId="0" xfId="251" applyFont="1"/>
    <xf numFmtId="0" fontId="5" fillId="0" borderId="0" xfId="251" applyFont="1"/>
    <xf numFmtId="41" fontId="5" fillId="0" borderId="0" xfId="251" applyNumberFormat="1" applyFont="1"/>
    <xf numFmtId="0" fontId="11" fillId="0" borderId="0" xfId="251" applyFont="1"/>
    <xf numFmtId="0" fontId="7" fillId="0" borderId="0" xfId="251" applyFont="1"/>
    <xf numFmtId="41" fontId="7" fillId="0" borderId="0" xfId="251" applyNumberFormat="1" applyFont="1"/>
    <xf numFmtId="10" fontId="7" fillId="0" borderId="0" xfId="251" applyNumberFormat="1" applyFont="1" applyAlignment="1">
      <alignment horizontal="right"/>
    </xf>
    <xf numFmtId="0" fontId="8" fillId="0" borderId="0" xfId="251" applyFont="1"/>
    <xf numFmtId="0" fontId="17" fillId="2" borderId="19" xfId="0" applyNumberFormat="1" applyFont="1" applyFill="1" applyBorder="1" applyAlignment="1" applyProtection="1">
      <alignment horizontal="center" vertical="center"/>
    </xf>
    <xf numFmtId="41" fontId="17" fillId="2" borderId="20" xfId="0" applyNumberFormat="1" applyFont="1" applyFill="1" applyBorder="1" applyAlignment="1" applyProtection="1">
      <alignment horizontal="center" vertical="center"/>
    </xf>
    <xf numFmtId="10" fontId="17" fillId="2" borderId="21" xfId="0" applyNumberFormat="1" applyFont="1" applyFill="1" applyBorder="1" applyAlignment="1" applyProtection="1">
      <alignment horizontal="center" vertical="center"/>
    </xf>
    <xf numFmtId="0" fontId="9" fillId="0" borderId="4" xfId="259" applyFont="1" applyBorder="1" applyAlignment="1">
      <alignment vertical="center"/>
    </xf>
    <xf numFmtId="179" fontId="7" fillId="0" borderId="5" xfId="9" applyNumberFormat="1" applyFont="1" applyBorder="1" applyAlignment="1">
      <alignment horizontal="right" vertical="center"/>
    </xf>
    <xf numFmtId="43" fontId="7" fillId="0" borderId="6" xfId="9" applyFont="1" applyBorder="1" applyAlignment="1">
      <alignment horizontal="right" vertical="center"/>
    </xf>
    <xf numFmtId="0" fontId="7" fillId="0" borderId="4" xfId="259" applyFont="1" applyBorder="1" applyAlignment="1">
      <alignment vertical="center"/>
    </xf>
    <xf numFmtId="179" fontId="7" fillId="0" borderId="5" xfId="9" applyNumberFormat="1" applyFont="1" applyBorder="1" applyAlignment="1" applyProtection="1">
      <alignment horizontal="right" vertical="center"/>
      <protection locked="0"/>
    </xf>
    <xf numFmtId="0" fontId="9" fillId="0" borderId="4" xfId="259" applyFont="1" applyBorder="1" applyAlignment="1">
      <alignment horizontal="center" vertical="center"/>
    </xf>
    <xf numFmtId="0" fontId="9" fillId="0" borderId="10" xfId="259" applyFont="1" applyBorder="1" applyAlignment="1">
      <alignment horizontal="center" vertical="center"/>
    </xf>
    <xf numFmtId="179" fontId="7" fillId="0" borderId="11" xfId="9" applyNumberFormat="1" applyFont="1" applyBorder="1" applyAlignment="1">
      <alignment horizontal="right" vertical="center"/>
    </xf>
    <xf numFmtId="43" fontId="7" fillId="0" borderId="12" xfId="9" applyFont="1" applyBorder="1" applyAlignment="1">
      <alignment horizontal="right" vertical="center"/>
    </xf>
    <xf numFmtId="0" fontId="7" fillId="0" borderId="0" xfId="259" applyFont="1" applyBorder="1" applyAlignment="1">
      <alignment horizontal="left" vertical="center" wrapText="1"/>
    </xf>
    <xf numFmtId="41" fontId="8" fillId="0" borderId="0" xfId="251" applyNumberFormat="1" applyFont="1"/>
    <xf numFmtId="0" fontId="4" fillId="0" borderId="0" xfId="254" applyFont="1">
      <alignment vertical="center"/>
    </xf>
    <xf numFmtId="0" fontId="18" fillId="0" borderId="0" xfId="254" applyFont="1">
      <alignment vertical="center"/>
    </xf>
    <xf numFmtId="0" fontId="5" fillId="0" borderId="0" xfId="254" applyFont="1">
      <alignment vertical="center"/>
    </xf>
    <xf numFmtId="0" fontId="6" fillId="0" borderId="0" xfId="254" applyFont="1" applyAlignment="1">
      <alignment horizontal="center" vertical="center"/>
    </xf>
    <xf numFmtId="0" fontId="7" fillId="0" borderId="0" xfId="254" applyFont="1">
      <alignment vertical="center"/>
    </xf>
    <xf numFmtId="0" fontId="7" fillId="0" borderId="0" xfId="254" applyFont="1" applyBorder="1" applyAlignment="1">
      <alignment horizontal="right"/>
    </xf>
    <xf numFmtId="0" fontId="9" fillId="0" borderId="2" xfId="61" applyFont="1" applyFill="1" applyBorder="1" applyAlignment="1">
      <alignment horizontal="center" vertical="center" wrapText="1"/>
    </xf>
    <xf numFmtId="183" fontId="9" fillId="0" borderId="2" xfId="254" applyNumberFormat="1" applyFont="1" applyBorder="1" applyAlignment="1">
      <alignment horizontal="center" vertical="center" wrapText="1"/>
    </xf>
    <xf numFmtId="0" fontId="9" fillId="0" borderId="3" xfId="61" applyFont="1" applyFill="1" applyBorder="1" applyAlignment="1">
      <alignment horizontal="center" vertical="center" wrapText="1"/>
    </xf>
    <xf numFmtId="0" fontId="7" fillId="0" borderId="4" xfId="254" applyFont="1" applyBorder="1">
      <alignment vertical="center"/>
    </xf>
    <xf numFmtId="179" fontId="7" fillId="3" borderId="5" xfId="9" applyNumberFormat="1" applyFont="1" applyFill="1" applyBorder="1" applyAlignment="1">
      <alignment horizontal="right" vertical="center"/>
    </xf>
    <xf numFmtId="43" fontId="7" fillId="0" borderId="5" xfId="9" applyFont="1" applyBorder="1" applyAlignment="1">
      <alignment horizontal="right" vertical="center"/>
    </xf>
    <xf numFmtId="0" fontId="7" fillId="0" borderId="22" xfId="254" applyFont="1" applyBorder="1">
      <alignment vertical="center"/>
    </xf>
    <xf numFmtId="179" fontId="7" fillId="0" borderId="15" xfId="9" applyNumberFormat="1" applyFont="1" applyBorder="1" applyAlignment="1">
      <alignment horizontal="right" vertical="center"/>
    </xf>
    <xf numFmtId="43" fontId="7" fillId="0" borderId="15" xfId="9" applyFont="1" applyBorder="1" applyAlignment="1">
      <alignment horizontal="right" vertical="center"/>
    </xf>
    <xf numFmtId="43" fontId="7" fillId="0" borderId="7" xfId="9" applyFont="1" applyBorder="1" applyAlignment="1">
      <alignment horizontal="right" vertical="center"/>
    </xf>
    <xf numFmtId="179" fontId="7" fillId="0" borderId="15" xfId="9" applyNumberFormat="1" applyFont="1" applyBorder="1" applyAlignment="1">
      <alignment horizontal="center" vertical="center"/>
    </xf>
    <xf numFmtId="43" fontId="7" fillId="0" borderId="15" xfId="9" applyFont="1" applyBorder="1" applyAlignment="1">
      <alignment horizontal="center" vertical="center"/>
    </xf>
    <xf numFmtId="43" fontId="7" fillId="0" borderId="7" xfId="9" applyFont="1" applyBorder="1" applyAlignment="1">
      <alignment horizontal="center" vertical="center"/>
    </xf>
    <xf numFmtId="0" fontId="9" fillId="0" borderId="10" xfId="254" applyFont="1" applyBorder="1" applyAlignment="1">
      <alignment horizontal="center" vertical="center"/>
    </xf>
    <xf numFmtId="43" fontId="7" fillId="0" borderId="11" xfId="9" applyFont="1" applyBorder="1" applyAlignment="1">
      <alignment horizontal="center" vertical="center"/>
    </xf>
    <xf numFmtId="0" fontId="18" fillId="0" borderId="0" xfId="26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vertical="center" wrapText="1"/>
    </xf>
    <xf numFmtId="0" fontId="4" fillId="0" borderId="0" xfId="255" applyFont="1"/>
    <xf numFmtId="0" fontId="5" fillId="0" borderId="0" xfId="255" applyFont="1"/>
    <xf numFmtId="0" fontId="5" fillId="0" borderId="0" xfId="255" applyFont="1" applyFill="1"/>
    <xf numFmtId="0" fontId="6" fillId="0" borderId="0" xfId="255" applyFont="1" applyBorder="1" applyAlignment="1">
      <alignment horizontal="center" vertical="center"/>
    </xf>
    <xf numFmtId="0" fontId="7" fillId="0" borderId="0" xfId="255" applyFont="1" applyBorder="1" applyAlignment="1">
      <alignment horizontal="center" vertical="top"/>
    </xf>
    <xf numFmtId="0" fontId="7" fillId="0" borderId="0" xfId="255" applyFont="1" applyFill="1" applyBorder="1" applyAlignment="1">
      <alignment horizontal="center" vertical="top"/>
    </xf>
    <xf numFmtId="0" fontId="7" fillId="0" borderId="0" xfId="255" applyFont="1" applyBorder="1" applyAlignment="1">
      <alignment horizontal="right" wrapText="1"/>
    </xf>
    <xf numFmtId="0" fontId="9" fillId="0" borderId="1" xfId="259" applyFont="1" applyBorder="1" applyAlignment="1">
      <alignment horizontal="center" vertical="center"/>
    </xf>
    <xf numFmtId="0" fontId="9" fillId="0" borderId="2" xfId="251" applyFont="1" applyBorder="1" applyAlignment="1">
      <alignment horizontal="center" vertical="center" wrapText="1"/>
    </xf>
    <xf numFmtId="49" fontId="9" fillId="0" borderId="17" xfId="251" applyNumberFormat="1" applyFont="1" applyBorder="1" applyAlignment="1">
      <alignment horizontal="center" vertical="center" wrapText="1"/>
    </xf>
    <xf numFmtId="49" fontId="9" fillId="0" borderId="3" xfId="251" applyNumberFormat="1" applyFont="1" applyBorder="1" applyAlignment="1">
      <alignment horizontal="center" vertical="center" wrapText="1"/>
    </xf>
    <xf numFmtId="43" fontId="7" fillId="0" borderId="5" xfId="9" applyFont="1" applyBorder="1" applyAlignment="1">
      <alignment horizontal="center" vertical="center" wrapText="1"/>
    </xf>
    <xf numFmtId="43" fontId="7" fillId="0" borderId="6" xfId="9" applyFont="1" applyBorder="1" applyAlignment="1">
      <alignment horizontal="center" vertical="center" wrapText="1"/>
    </xf>
    <xf numFmtId="3" fontId="7" fillId="0" borderId="22" xfId="171" applyNumberFormat="1" applyFont="1" applyFill="1" applyBorder="1" applyAlignment="1" applyProtection="1">
      <alignment vertical="center"/>
    </xf>
    <xf numFmtId="43" fontId="7" fillId="0" borderId="15" xfId="9" applyFont="1" applyBorder="1" applyAlignment="1">
      <alignment horizontal="center" vertical="center" wrapText="1"/>
    </xf>
    <xf numFmtId="43" fontId="7" fillId="0" borderId="7" xfId="9" applyFont="1" applyBorder="1" applyAlignment="1">
      <alignment horizontal="center" vertical="center" wrapText="1"/>
    </xf>
    <xf numFmtId="0" fontId="9" fillId="0" borderId="10" xfId="182" applyFont="1" applyFill="1" applyBorder="1" applyAlignment="1">
      <alignment horizontal="center" vertical="center"/>
    </xf>
    <xf numFmtId="179" fontId="7" fillId="0" borderId="11" xfId="9" applyNumberFormat="1" applyFont="1" applyBorder="1" applyAlignment="1">
      <alignment horizontal="center" vertical="center" wrapText="1"/>
    </xf>
    <xf numFmtId="43" fontId="7" fillId="0" borderId="11" xfId="9" applyFont="1" applyBorder="1" applyAlignment="1">
      <alignment horizontal="center" vertical="center" wrapText="1"/>
    </xf>
    <xf numFmtId="43" fontId="7" fillId="0" borderId="12" xfId="9" applyFont="1" applyBorder="1" applyAlignment="1">
      <alignment horizontal="center" vertical="center" wrapText="1"/>
    </xf>
    <xf numFmtId="0" fontId="7" fillId="0" borderId="0" xfId="259" applyFont="1" applyBorder="1" applyAlignment="1">
      <alignment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right"/>
    </xf>
    <xf numFmtId="0" fontId="9" fillId="0" borderId="2" xfId="0" applyFont="1" applyFill="1" applyBorder="1" applyAlignment="1">
      <alignment horizontal="center" vertical="center" wrapText="1"/>
    </xf>
    <xf numFmtId="0" fontId="7" fillId="0" borderId="4" xfId="258" applyFont="1" applyBorder="1" applyAlignment="1" applyProtection="1">
      <alignment vertical="center"/>
      <protection locked="0"/>
    </xf>
    <xf numFmtId="179" fontId="7" fillId="3" borderId="5" xfId="9" applyNumberFormat="1" applyFont="1" applyFill="1" applyBorder="1" applyAlignment="1" applyProtection="1">
      <alignment horizontal="right" vertical="center"/>
    </xf>
    <xf numFmtId="179" fontId="7" fillId="2" borderId="5" xfId="9" applyNumberFormat="1" applyFont="1" applyFill="1" applyBorder="1" applyAlignment="1" applyProtection="1">
      <alignment horizontal="right" vertical="center"/>
    </xf>
    <xf numFmtId="0" fontId="7" fillId="2" borderId="4" xfId="180" applyFont="1" applyFill="1" applyBorder="1" applyAlignment="1">
      <alignment horizontal="left" vertical="center"/>
    </xf>
    <xf numFmtId="0" fontId="5" fillId="0" borderId="0" xfId="226" applyFont="1" applyBorder="1"/>
    <xf numFmtId="0" fontId="5" fillId="0" borderId="0" xfId="226" applyFont="1" applyBorder="1" applyAlignment="1">
      <alignment horizontal="left" wrapText="1"/>
    </xf>
    <xf numFmtId="0" fontId="5" fillId="0" borderId="0" xfId="0" applyFont="1" applyAlignment="1">
      <alignment horizontal="center" vertical="center"/>
    </xf>
    <xf numFmtId="181" fontId="5" fillId="0" borderId="0" xfId="0" applyNumberFormat="1" applyFont="1" applyAlignment="1">
      <alignment vertical="center"/>
    </xf>
    <xf numFmtId="0" fontId="4" fillId="0" borderId="0" xfId="259" applyFont="1"/>
    <xf numFmtId="0" fontId="5" fillId="0" borderId="0" xfId="259" applyFont="1"/>
    <xf numFmtId="41" fontId="5" fillId="0" borderId="0" xfId="259" applyNumberFormat="1" applyFont="1"/>
    <xf numFmtId="0" fontId="6" fillId="0" borderId="0" xfId="259" applyFont="1" applyAlignment="1">
      <alignment horizontal="center"/>
    </xf>
    <xf numFmtId="41" fontId="7" fillId="0" borderId="0" xfId="259" applyNumberFormat="1" applyFont="1"/>
    <xf numFmtId="41" fontId="9" fillId="0" borderId="2" xfId="251" applyNumberFormat="1" applyFont="1" applyBorder="1" applyAlignment="1">
      <alignment horizontal="center" vertical="center" wrapText="1"/>
    </xf>
    <xf numFmtId="0" fontId="9" fillId="0" borderId="4" xfId="259" applyFont="1" applyBorder="1"/>
    <xf numFmtId="41" fontId="7" fillId="0" borderId="5" xfId="9" applyNumberFormat="1" applyFont="1" applyBorder="1" applyAlignment="1">
      <alignment vertical="center"/>
    </xf>
    <xf numFmtId="43" fontId="7" fillId="0" borderId="5" xfId="9" applyNumberFormat="1" applyFont="1" applyBorder="1" applyAlignment="1">
      <alignment vertical="center"/>
    </xf>
    <xf numFmtId="43" fontId="7" fillId="0" borderId="6" xfId="9" applyNumberFormat="1" applyFont="1" applyFill="1" applyBorder="1" applyAlignment="1">
      <alignment vertical="center"/>
    </xf>
    <xf numFmtId="0" fontId="7" fillId="0" borderId="4" xfId="259" applyFont="1" applyBorder="1"/>
    <xf numFmtId="41" fontId="7" fillId="0" borderId="5" xfId="9" applyNumberFormat="1" applyFont="1" applyFill="1" applyBorder="1" applyAlignment="1">
      <alignment vertical="center"/>
    </xf>
    <xf numFmtId="41" fontId="7" fillId="0" borderId="5" xfId="9" applyNumberFormat="1" applyFont="1" applyBorder="1" applyAlignment="1" applyProtection="1">
      <alignment vertical="center"/>
      <protection locked="0"/>
    </xf>
    <xf numFmtId="41" fontId="7" fillId="2" borderId="5" xfId="9" applyNumberFormat="1" applyFont="1" applyFill="1" applyBorder="1" applyAlignment="1">
      <alignment vertical="center"/>
    </xf>
    <xf numFmtId="1" fontId="5" fillId="0" borderId="0" xfId="259" applyNumberFormat="1" applyFont="1"/>
    <xf numFmtId="0" fontId="9" fillId="0" borderId="4" xfId="259" applyFont="1" applyBorder="1" applyAlignment="1">
      <alignment horizontal="center"/>
    </xf>
    <xf numFmtId="41" fontId="7" fillId="0" borderId="5" xfId="9" applyNumberFormat="1" applyFont="1" applyFill="1" applyBorder="1" applyAlignment="1" applyProtection="1">
      <alignment vertical="center"/>
    </xf>
    <xf numFmtId="0" fontId="9" fillId="0" borderId="10" xfId="259" applyFont="1" applyBorder="1" applyAlignment="1">
      <alignment horizontal="center"/>
    </xf>
    <xf numFmtId="41" fontId="7" fillId="0" borderId="11" xfId="9" applyNumberFormat="1" applyFont="1" applyBorder="1" applyAlignment="1">
      <alignment vertical="center"/>
    </xf>
    <xf numFmtId="43" fontId="7" fillId="0" borderId="11" xfId="9" applyNumberFormat="1" applyFont="1" applyBorder="1" applyAlignment="1">
      <alignment vertical="center"/>
    </xf>
    <xf numFmtId="43" fontId="7" fillId="0" borderId="12" xfId="9" applyNumberFormat="1" applyFont="1" applyFill="1" applyBorder="1" applyAlignment="1">
      <alignment vertical="center"/>
    </xf>
    <xf numFmtId="0" fontId="5" fillId="0" borderId="0" xfId="259" applyFont="1" applyAlignment="1">
      <alignment wrapText="1"/>
    </xf>
  </cellXfs>
  <cellStyles count="26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常规 3 4 3" xfId="6"/>
    <cellStyle name="差" xfId="7" builtinId="27"/>
    <cellStyle name="常规 3_长沙" xfId="8"/>
    <cellStyle name="千位分隔" xfId="9" builtinId="3"/>
    <cellStyle name="常规 7 3" xfId="10"/>
    <cellStyle name="40% - 强调文字颜色 3" xfId="11" builtinId="39"/>
    <cellStyle name="差_大通湖" xfId="12"/>
    <cellStyle name="60% - 强调文字颜色 3" xfId="13" builtinId="40"/>
    <cellStyle name="常规 12 2 3" xfId="14"/>
    <cellStyle name="超链接" xfId="15" builtinId="8"/>
    <cellStyle name="百分比" xfId="16" builtinId="5"/>
    <cellStyle name="RowLevel_0" xfId="17"/>
    <cellStyle name="已访问的超链接" xfId="18" builtinId="9"/>
    <cellStyle name="百分比 2" xfId="19"/>
    <cellStyle name="注释" xfId="20" builtinId="10"/>
    <cellStyle name="常规 6" xfId="21"/>
    <cellStyle name="_2015年市本级财力测算(12.11)" xfId="22"/>
    <cellStyle name="60% - 强调文字颜色 2" xfId="23" builtinId="36"/>
    <cellStyle name="常规 12 2 2" xfId="24"/>
    <cellStyle name="警告文本" xfId="25" builtinId="11"/>
    <cellStyle name="常规_市本级2012年预算(12.10)" xfId="26"/>
    <cellStyle name="常规 4 4 3" xfId="27"/>
    <cellStyle name="标题 4" xfId="28" builtinId="19"/>
    <cellStyle name="_ET_STYLE_NoName_00_" xfId="29"/>
    <cellStyle name="标题" xfId="30" builtinId="15"/>
    <cellStyle name="解释性文本" xfId="31" builtinId="53"/>
    <cellStyle name="百分比 2 2" xfId="32"/>
    <cellStyle name="标题 1" xfId="33" builtinId="16"/>
    <cellStyle name="常规_Book1_大财经委人大执行07预算08" xfId="34"/>
    <cellStyle name="标题 2" xfId="35" builtinId="17"/>
    <cellStyle name="0,0_x000d__x000a_NA_x000d__x000a_" xfId="36"/>
    <cellStyle name="60% - 强调文字颜色 1" xfId="37" builtinId="32"/>
    <cellStyle name="标题 3" xfId="38" builtinId="18"/>
    <cellStyle name="常规 12 2 4" xfId="39"/>
    <cellStyle name="60% - 强调文字颜色 4" xfId="40" builtinId="44"/>
    <cellStyle name="输出" xfId="41" builtinId="21"/>
    <cellStyle name="计算" xfId="42" builtinId="22"/>
    <cellStyle name="常规 13 5" xfId="43"/>
    <cellStyle name="检查单元格" xfId="44" builtinId="23"/>
    <cellStyle name="常规 8 3" xfId="45"/>
    <cellStyle name="20% - 强调文字颜色 6" xfId="46" builtinId="50"/>
    <cellStyle name="强调文字颜色 2" xfId="47" builtinId="33"/>
    <cellStyle name="链接单元格" xfId="48" builtinId="24"/>
    <cellStyle name="汇总" xfId="49" builtinId="25"/>
    <cellStyle name="好" xfId="50" builtinId="26"/>
    <cellStyle name="好_大通湖" xfId="51"/>
    <cellStyle name="适中" xfId="52" builtinId="28"/>
    <cellStyle name="常规 8 2" xfId="53"/>
    <cellStyle name="20% - 强调文字颜色 5" xfId="54" builtinId="46"/>
    <cellStyle name="强调文字颜色 1" xfId="55" builtinId="29"/>
    <cellStyle name="20% - 强调文字颜色 1" xfId="56" builtinId="30"/>
    <cellStyle name="40% - 强调文字颜色 1" xfId="57" builtinId="31"/>
    <cellStyle name="20% - 强调文字颜色 2" xfId="58" builtinId="34"/>
    <cellStyle name="40% - 强调文字颜色 2" xfId="59" builtinId="35"/>
    <cellStyle name="千位分隔[0] 2" xfId="60"/>
    <cellStyle name="常规_2013年预算表格(3月15报省表内公式表)" xfId="61"/>
    <cellStyle name="常规 10_长沙" xfId="62"/>
    <cellStyle name="强调文字颜色 3" xfId="63" builtinId="37"/>
    <cellStyle name="千位分隔[0] 3" xfId="64"/>
    <cellStyle name="强调文字颜色 4" xfId="65" builtinId="41"/>
    <cellStyle name="20% - 强调文字颜色 4" xfId="66" builtinId="42"/>
    <cellStyle name="40% - 强调文字颜色 4" xfId="67" builtinId="43"/>
    <cellStyle name="千位分隔[0] 4" xfId="68"/>
    <cellStyle name="强调文字颜色 5" xfId="69" builtinId="45"/>
    <cellStyle name="40% - 强调文字颜色 5" xfId="70" builtinId="47"/>
    <cellStyle name="60% - 强调文字颜色 5" xfId="71" builtinId="48"/>
    <cellStyle name="强调文字颜色 6" xfId="72" builtinId="49"/>
    <cellStyle name="40% - 强调文字颜色 6" xfId="73" builtinId="51"/>
    <cellStyle name="60% - 强调文字颜色 6" xfId="74" builtinId="52"/>
    <cellStyle name="差_附件2 益阳市市级国有资本经营预算表(定稿)" xfId="75"/>
    <cellStyle name="常规 16 2" xfId="76"/>
    <cellStyle name="常规 10" xfId="77"/>
    <cellStyle name="常规 10 2" xfId="78"/>
    <cellStyle name="常规 3 3 3" xfId="79"/>
    <cellStyle name="ColLevel_0" xfId="80"/>
    <cellStyle name="差_2015年市本级全口径预算草案 - 副本" xfId="81"/>
    <cellStyle name="差_附件2 益阳市市级国有资本经营预算表(4)" xfId="82"/>
    <cellStyle name="差_长沙" xfId="83"/>
    <cellStyle name="常规 2 7" xfId="84"/>
    <cellStyle name="常规 10 2 2" xfId="85"/>
    <cellStyle name="常规 2 8" xfId="86"/>
    <cellStyle name="常规 10 2 3" xfId="87"/>
    <cellStyle name="常规 2 9" xfId="88"/>
    <cellStyle name="常规 10 2 4" xfId="89"/>
    <cellStyle name="常规 10 3" xfId="90"/>
    <cellStyle name="常规 3 7" xfId="91"/>
    <cellStyle name="常规 10 3 2" xfId="92"/>
    <cellStyle name="常规 3 8" xfId="93"/>
    <cellStyle name="常规 10 3 3" xfId="94"/>
    <cellStyle name="常规 3 9" xfId="95"/>
    <cellStyle name="常规 10 3 4" xfId="96"/>
    <cellStyle name="常规 10 4" xfId="97"/>
    <cellStyle name="常规 10 4 2" xfId="98"/>
    <cellStyle name="常规 10 4 3" xfId="99"/>
    <cellStyle name="常规 10 4 4" xfId="100"/>
    <cellStyle name="常规 10 5" xfId="101"/>
    <cellStyle name="常规 10 6" xfId="102"/>
    <cellStyle name="常规 10 7" xfId="103"/>
    <cellStyle name="常规 10 8" xfId="104"/>
    <cellStyle name="常规 10 9" xfId="105"/>
    <cellStyle name="常规 16 3" xfId="106"/>
    <cellStyle name="常规 11" xfId="107"/>
    <cellStyle name="常规 11 2" xfId="108"/>
    <cellStyle name="常规 11 2 2" xfId="109"/>
    <cellStyle name="常规 11 2 3" xfId="110"/>
    <cellStyle name="常规 11 2 4" xfId="111"/>
    <cellStyle name="常规 11 3" xfId="112"/>
    <cellStyle name="常规 11 3 2" xfId="113"/>
    <cellStyle name="常规 11 3 3" xfId="114"/>
    <cellStyle name="常规 11 3 4" xfId="115"/>
    <cellStyle name="常规 11 4" xfId="116"/>
    <cellStyle name="常规 11 4 2" xfId="117"/>
    <cellStyle name="常规 11 4 3" xfId="118"/>
    <cellStyle name="常规 11 4 4" xfId="119"/>
    <cellStyle name="常规 11 5" xfId="120"/>
    <cellStyle name="常规 11 6" xfId="121"/>
    <cellStyle name="常规 11 7" xfId="122"/>
    <cellStyle name="常规 11 8" xfId="123"/>
    <cellStyle name="常规 11 9" xfId="124"/>
    <cellStyle name="常规 11_长沙" xfId="125"/>
    <cellStyle name="常规 16 4" xfId="126"/>
    <cellStyle name="常规 12" xfId="127"/>
    <cellStyle name="常规 12 2" xfId="128"/>
    <cellStyle name="常规 12 3" xfId="129"/>
    <cellStyle name="常规 12 3 2" xfId="130"/>
    <cellStyle name="常规 12 3 3" xfId="131"/>
    <cellStyle name="常规 12 3 4" xfId="132"/>
    <cellStyle name="常规 12 4" xfId="133"/>
    <cellStyle name="常规 12 4 2" xfId="134"/>
    <cellStyle name="常规 12 4 3" xfId="135"/>
    <cellStyle name="常规 12 4 4" xfId="136"/>
    <cellStyle name="常规 12 5" xfId="137"/>
    <cellStyle name="常规 12 6" xfId="138"/>
    <cellStyle name="常规 12 7" xfId="139"/>
    <cellStyle name="常规 12 8" xfId="140"/>
    <cellStyle name="常规 12 9" xfId="141"/>
    <cellStyle name="常规 12_长沙" xfId="142"/>
    <cellStyle name="常规 16 5" xfId="143"/>
    <cellStyle name="常规 13" xfId="144"/>
    <cellStyle name="常规 13 2" xfId="145"/>
    <cellStyle name="常规 13 3" xfId="146"/>
    <cellStyle name="常规 13 4" xfId="147"/>
    <cellStyle name="常规 13 6" xfId="148"/>
    <cellStyle name="常规 2_2012年度湖南省省级国有资本经营预算表" xfId="149"/>
    <cellStyle name="常规 13_长沙" xfId="150"/>
    <cellStyle name="常规 16 6" xfId="151"/>
    <cellStyle name="常规 14" xfId="152"/>
    <cellStyle name="常规 20" xfId="153"/>
    <cellStyle name="常规 15" xfId="154"/>
    <cellStyle name="常规 21" xfId="155"/>
    <cellStyle name="常规 16" xfId="156"/>
    <cellStyle name="常规 22" xfId="157"/>
    <cellStyle name="常规 17" xfId="158"/>
    <cellStyle name="常规 23" xfId="159"/>
    <cellStyle name="常规 18" xfId="160"/>
    <cellStyle name="常规 19" xfId="161"/>
    <cellStyle name="常规 3 3 4" xfId="162"/>
    <cellStyle name="常规 2" xfId="163"/>
    <cellStyle name="常规 2 10" xfId="164"/>
    <cellStyle name="常规 2 11" xfId="165"/>
    <cellStyle name="常规 2 12" xfId="166"/>
    <cellStyle name="常规 2 13" xfId="167"/>
    <cellStyle name="常规 8_长沙" xfId="168"/>
    <cellStyle name="常规 2 14" xfId="169"/>
    <cellStyle name="常规 2 15" xfId="170"/>
    <cellStyle name="常规 2 2" xfId="171"/>
    <cellStyle name="常规 2 3" xfId="172"/>
    <cellStyle name="常规 2 4" xfId="173"/>
    <cellStyle name="千位分隔[0] 3 2" xfId="174"/>
    <cellStyle name="常规 2 5" xfId="175"/>
    <cellStyle name="常规 2 6" xfId="176"/>
    <cellStyle name="常规 3" xfId="177"/>
    <cellStyle name="常规 4 4 4" xfId="178"/>
    <cellStyle name="常规 3 10" xfId="179"/>
    <cellStyle name="常规 3 2" xfId="180"/>
    <cellStyle name="常规 3 2 2" xfId="181"/>
    <cellStyle name="常规_市本级" xfId="182"/>
    <cellStyle name="常规 3 2 3" xfId="183"/>
    <cellStyle name="常规 3 2 4" xfId="184"/>
    <cellStyle name="常规 3 3" xfId="185"/>
    <cellStyle name="常规 3 3 2" xfId="186"/>
    <cellStyle name="常规 3 4" xfId="187"/>
    <cellStyle name="常规 3 4 2" xfId="188"/>
    <cellStyle name="常规 3 4 4" xfId="189"/>
    <cellStyle name="常规 3 5" xfId="190"/>
    <cellStyle name="常规 3 6" xfId="191"/>
    <cellStyle name="常规 4" xfId="192"/>
    <cellStyle name="常规 4 2" xfId="193"/>
    <cellStyle name="常规 4 4" xfId="194"/>
    <cellStyle name="常规 4 2 2" xfId="195"/>
    <cellStyle name="常规 4 5" xfId="196"/>
    <cellStyle name="常规 4 2 3" xfId="197"/>
    <cellStyle name="常规_Book1_人大执行06预算07" xfId="198"/>
    <cellStyle name="常规 4 6" xfId="199"/>
    <cellStyle name="常规 4 2 4" xfId="200"/>
    <cellStyle name="常规 4 3" xfId="201"/>
    <cellStyle name="常规 4 3 2" xfId="202"/>
    <cellStyle name="常规 4 3 3" xfId="203"/>
    <cellStyle name="常规 4 3 4" xfId="204"/>
    <cellStyle name="常规 6 4" xfId="205"/>
    <cellStyle name="常规 4 4 2" xfId="206"/>
    <cellStyle name="常规 4_长沙" xfId="207"/>
    <cellStyle name="常规 5" xfId="208"/>
    <cellStyle name="常规 6 2" xfId="209"/>
    <cellStyle name="常规 6 3" xfId="210"/>
    <cellStyle name="常规 6_长沙" xfId="211"/>
    <cellStyle name="常规 7" xfId="212"/>
    <cellStyle name="常规 7 2" xfId="213"/>
    <cellStyle name="常规 7 2 2" xfId="214"/>
    <cellStyle name="常规 7 2 3" xfId="215"/>
    <cellStyle name="常规 7 2 4" xfId="216"/>
    <cellStyle name="千位分隔 2" xfId="217"/>
    <cellStyle name="常规 7 3 2" xfId="218"/>
    <cellStyle name="千位分隔 3" xfId="219"/>
    <cellStyle name="常规 7 3 3" xfId="220"/>
    <cellStyle name="千位分隔 4" xfId="221"/>
    <cellStyle name="常规 7 3 4" xfId="222"/>
    <cellStyle name="常规 7 4" xfId="223"/>
    <cellStyle name="常规 7 4 2" xfId="224"/>
    <cellStyle name="常规 7 4 3" xfId="225"/>
    <cellStyle name="常规_报送2006年财政收支预计完成情况预计表（市州）！！！" xfId="226"/>
    <cellStyle name="常规 7 4 4" xfId="227"/>
    <cellStyle name="常规 7 5" xfId="228"/>
    <cellStyle name="常规 7 6" xfId="229"/>
    <cellStyle name="常规 7 7" xfId="230"/>
    <cellStyle name="常规 7 8" xfId="231"/>
    <cellStyle name="常规 7 9" xfId="232"/>
    <cellStyle name="常规 7_长沙" xfId="233"/>
    <cellStyle name="常规 8" xfId="234"/>
    <cellStyle name="常规 8 2 2" xfId="235"/>
    <cellStyle name="常规 8 2 3" xfId="236"/>
    <cellStyle name="常规 8 2 4" xfId="237"/>
    <cellStyle name="常规 8 3 2" xfId="238"/>
    <cellStyle name="常规 8 3 3" xfId="239"/>
    <cellStyle name="常规 8 3 4" xfId="240"/>
    <cellStyle name="千位[0]_E22" xfId="241"/>
    <cellStyle name="常规 8 4" xfId="242"/>
    <cellStyle name="常规 8 4 2" xfId="243"/>
    <cellStyle name="常规 8 4 3" xfId="244"/>
    <cellStyle name="常规 8 4 4" xfId="245"/>
    <cellStyle name="常规 8 5" xfId="246"/>
    <cellStyle name="常规 8 6" xfId="247"/>
    <cellStyle name="常规 8 7" xfId="248"/>
    <cellStyle name="常规 8 8" xfId="249"/>
    <cellStyle name="常规 8 9" xfId="250"/>
    <cellStyle name="常规_预算执行2000预算2001" xfId="251"/>
    <cellStyle name="常规 9" xfId="252"/>
    <cellStyle name="常规_09年决算参阅资料(常委会定)" xfId="253"/>
    <cellStyle name="常规_2014年本级基金支出" xfId="254"/>
    <cellStyle name="常规_Book1" xfId="255"/>
    <cellStyle name="常规_Book1_2015年预算市级支出和平衡表" xfId="256"/>
    <cellStyle name="常规_Book1_执行09预算10(1.4)" xfId="257"/>
    <cellStyle name="常规_全省收入" xfId="258"/>
    <cellStyle name="常规_预算执行" xfId="259"/>
    <cellStyle name="好_2015年市本级全口径预算草案 - 副本" xfId="260"/>
    <cellStyle name="好_附件2 益阳市市级国有资本经营预算表(4)" xfId="261"/>
    <cellStyle name="好_附件2 益阳市市级国有资本经营预算表(定稿)" xfId="262"/>
    <cellStyle name="好_长沙" xfId="263"/>
    <cellStyle name="千位_E22" xfId="264"/>
    <cellStyle name="千位分隔[0] 2 2" xfId="265"/>
    <cellStyle name="样式 1" xfId="266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externalLink" Target="externalLinks/externalLink2.xml"/><Relationship Id="rId13" Type="http://schemas.openxmlformats.org/officeDocument/2006/relationships/externalLink" Target="externalLinks/externalLink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ADMINI~1\AppData\Local\Temp\&#20915;&#31639;\L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ADMINI~1\AppData\Local\Temp\&#20915;&#31639;\2011&#24180;&#39044;&#31639;&#25351;&#26631;&#24080;(12.1.19&#23450;&#31295;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D"/>
    </sheetNames>
    <definedNames>
      <definedName name="BM8_SelectZBM.BM8_ZBMChangeKMM"/>
      <definedName name="BM8_SelectZBM.BM8_ZBMminusOption"/>
      <definedName name="BM8_SelectZBM.BM8_ZBMSumOption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单位指标查询"/>
      <sheetName val="单位指标查询 (原稿)"/>
      <sheetName val="单位指标查询 (农业科排渍)"/>
      <sheetName val="市本级指标帐"/>
      <sheetName val="单位指标科目调整明细表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2"/>
  <sheetViews>
    <sheetView showGridLines="0" showZeros="0" zoomScale="190" zoomScaleNormal="190" topLeftCell="A22" workbookViewId="0">
      <selection activeCell="D31" sqref="D31"/>
    </sheetView>
  </sheetViews>
  <sheetFormatPr defaultColWidth="9" defaultRowHeight="15.75"/>
  <cols>
    <col min="1" max="1" width="28.25" style="228" customWidth="1"/>
    <col min="2" max="2" width="12.375" style="228" customWidth="1"/>
    <col min="3" max="3" width="12.375" style="229" customWidth="1"/>
    <col min="4" max="5" width="12.375" style="228" customWidth="1"/>
    <col min="6" max="7" width="9" style="228"/>
    <col min="8" max="14" width="9" style="228" hidden="1" customWidth="1"/>
    <col min="15" max="16384" width="9" style="228"/>
  </cols>
  <sheetData>
    <row r="1" s="227" customFormat="1" ht="36" customHeight="1" spans="1:5">
      <c r="A1" s="230" t="s">
        <v>0</v>
      </c>
      <c r="B1" s="230"/>
      <c r="C1" s="230"/>
      <c r="D1" s="230"/>
      <c r="E1" s="230"/>
    </row>
    <row r="2" ht="26.25" customHeight="1" spans="1:5">
      <c r="A2" s="22"/>
      <c r="B2" s="22"/>
      <c r="C2" s="231"/>
      <c r="D2" s="22"/>
      <c r="E2" s="24" t="s">
        <v>1</v>
      </c>
    </row>
    <row r="3" ht="29.25" customHeight="1" spans="1:5">
      <c r="A3" s="199" t="s">
        <v>2</v>
      </c>
      <c r="B3" s="200" t="s">
        <v>3</v>
      </c>
      <c r="C3" s="232" t="s">
        <v>4</v>
      </c>
      <c r="D3" s="200" t="s">
        <v>5</v>
      </c>
      <c r="E3" s="202" t="s">
        <v>6</v>
      </c>
    </row>
    <row r="4" ht="15.6" customHeight="1" spans="1:5">
      <c r="A4" s="233" t="s">
        <v>7</v>
      </c>
      <c r="B4" s="234">
        <f>SUM(B5:B19)</f>
        <v>65774</v>
      </c>
      <c r="C4" s="234">
        <f>SUM(C5:C19)</f>
        <v>63459</v>
      </c>
      <c r="D4" s="235">
        <f>C4/B4*100</f>
        <v>96.4803721835376</v>
      </c>
      <c r="E4" s="236">
        <v>6.74527746471766</v>
      </c>
    </row>
    <row r="5" ht="15.6" customHeight="1" spans="1:13">
      <c r="A5" s="237" t="s">
        <v>8</v>
      </c>
      <c r="B5" s="238">
        <v>15032</v>
      </c>
      <c r="C5" s="239">
        <v>18300</v>
      </c>
      <c r="D5" s="235">
        <f t="shared" ref="D5:D40" si="0">C5/B5*100</f>
        <v>121.740287386908</v>
      </c>
      <c r="E5" s="236">
        <v>66.3182768335908</v>
      </c>
      <c r="H5" s="228">
        <f>49508-10028</f>
        <v>39480</v>
      </c>
      <c r="I5" s="228">
        <f>+H5/0.1875</f>
        <v>210560</v>
      </c>
      <c r="L5" s="228">
        <v>47784</v>
      </c>
      <c r="M5" s="228">
        <v>29056</v>
      </c>
    </row>
    <row r="6" ht="15.6" customHeight="1" spans="1:9">
      <c r="A6" s="237" t="s">
        <v>9</v>
      </c>
      <c r="B6" s="238"/>
      <c r="C6" s="239">
        <v>69</v>
      </c>
      <c r="D6" s="235"/>
      <c r="E6" s="236">
        <v>-99.2463134898962</v>
      </c>
      <c r="H6" s="228">
        <f>10028+94174</f>
        <v>104202</v>
      </c>
      <c r="I6" s="228">
        <f>+H6/0.75</f>
        <v>138936</v>
      </c>
    </row>
    <row r="7" ht="15.6" customHeight="1" spans="1:9">
      <c r="A7" s="237" t="s">
        <v>10</v>
      </c>
      <c r="B7" s="238">
        <v>5276</v>
      </c>
      <c r="C7" s="239">
        <v>5233</v>
      </c>
      <c r="D7" s="235">
        <f t="shared" si="0"/>
        <v>99.1849886277483</v>
      </c>
      <c r="E7" s="236">
        <v>53.3255200703194</v>
      </c>
      <c r="I7" s="228">
        <f>SUM(I5:I6)</f>
        <v>349496</v>
      </c>
    </row>
    <row r="8" ht="15.6" customHeight="1" spans="1:5">
      <c r="A8" s="237" t="s">
        <v>11</v>
      </c>
      <c r="B8" s="234"/>
      <c r="C8" s="239"/>
      <c r="D8" s="235"/>
      <c r="E8" s="236"/>
    </row>
    <row r="9" ht="15.6" customHeight="1" spans="1:5">
      <c r="A9" s="237" t="s">
        <v>12</v>
      </c>
      <c r="B9" s="238">
        <v>3323</v>
      </c>
      <c r="C9" s="239">
        <v>3294</v>
      </c>
      <c r="D9" s="235">
        <f>C9/B9*100</f>
        <v>99.1272946133012</v>
      </c>
      <c r="E9" s="236">
        <v>25.1044436004558</v>
      </c>
    </row>
    <row r="10" ht="15.6" customHeight="1" spans="1:10">
      <c r="A10" s="237" t="s">
        <v>13</v>
      </c>
      <c r="B10" s="240"/>
      <c r="C10" s="239">
        <v>3</v>
      </c>
      <c r="D10" s="235"/>
      <c r="E10" s="236"/>
      <c r="H10" s="228">
        <f>+C5+C6</f>
        <v>18369</v>
      </c>
      <c r="J10" s="228">
        <f>+H14*100/I7-100</f>
        <v>-86.0107125689564</v>
      </c>
    </row>
    <row r="11" ht="15.6" customHeight="1" spans="1:5">
      <c r="A11" s="237" t="s">
        <v>14</v>
      </c>
      <c r="B11" s="240">
        <v>5743</v>
      </c>
      <c r="C11" s="239">
        <v>4300</v>
      </c>
      <c r="D11" s="235">
        <f t="shared" si="0"/>
        <v>74.8737593592199</v>
      </c>
      <c r="E11" s="236">
        <v>11.254851228978</v>
      </c>
    </row>
    <row r="12" ht="15.6" customHeight="1" spans="1:8">
      <c r="A12" s="237" t="s">
        <v>15</v>
      </c>
      <c r="B12" s="238">
        <v>4362</v>
      </c>
      <c r="C12" s="239">
        <v>4300</v>
      </c>
      <c r="D12" s="235">
        <f t="shared" si="0"/>
        <v>98.578633654287</v>
      </c>
      <c r="E12" s="236">
        <v>32.8390485016991</v>
      </c>
      <c r="H12" s="228">
        <f>+C5/0.375</f>
        <v>48800</v>
      </c>
    </row>
    <row r="13" ht="15.6" customHeight="1" spans="1:8">
      <c r="A13" s="237" t="s">
        <v>16</v>
      </c>
      <c r="B13" s="238">
        <v>1039</v>
      </c>
      <c r="C13" s="239">
        <v>1000</v>
      </c>
      <c r="D13" s="235">
        <f t="shared" si="0"/>
        <v>96.2463907603465</v>
      </c>
      <c r="E13" s="236">
        <v>22.2493887530562</v>
      </c>
      <c r="H13" s="228">
        <f>+C6/0.75</f>
        <v>92</v>
      </c>
    </row>
    <row r="14" ht="15.6" customHeight="1" spans="1:8">
      <c r="A14" s="237" t="s">
        <v>17</v>
      </c>
      <c r="B14" s="238">
        <v>13449</v>
      </c>
      <c r="C14" s="239">
        <v>12460</v>
      </c>
      <c r="D14" s="235">
        <f t="shared" si="0"/>
        <v>92.6462934047141</v>
      </c>
      <c r="E14" s="236">
        <v>0.0401445202729827</v>
      </c>
      <c r="H14" s="228">
        <f>SUM(H12:H13)</f>
        <v>48892</v>
      </c>
    </row>
    <row r="15" ht="15.6" customHeight="1" spans="1:5">
      <c r="A15" s="237" t="s">
        <v>18</v>
      </c>
      <c r="B15" s="238">
        <v>6750</v>
      </c>
      <c r="C15" s="239">
        <v>5600</v>
      </c>
      <c r="D15" s="235">
        <f t="shared" si="0"/>
        <v>82.962962962963</v>
      </c>
      <c r="E15" s="236">
        <v>38.923344083354</v>
      </c>
    </row>
    <row r="16" ht="15.6" customHeight="1" spans="1:5">
      <c r="A16" s="237" t="s">
        <v>19</v>
      </c>
      <c r="B16" s="238">
        <v>3946</v>
      </c>
      <c r="C16" s="239">
        <v>2900</v>
      </c>
      <c r="D16" s="235">
        <f t="shared" si="0"/>
        <v>73.4921439432337</v>
      </c>
      <c r="E16" s="236">
        <v>1.9690576652602</v>
      </c>
    </row>
    <row r="17" ht="15.6" customHeight="1" spans="1:5">
      <c r="A17" s="237" t="s">
        <v>20</v>
      </c>
      <c r="B17" s="238">
        <v>4154</v>
      </c>
      <c r="C17" s="239">
        <v>2840</v>
      </c>
      <c r="D17" s="235">
        <f t="shared" si="0"/>
        <v>68.3678382282138</v>
      </c>
      <c r="E17" s="236">
        <v>0.17636684303351</v>
      </c>
    </row>
    <row r="18" ht="15.6" customHeight="1" spans="1:5">
      <c r="A18" s="237" t="s">
        <v>21</v>
      </c>
      <c r="B18" s="238">
        <v>2700</v>
      </c>
      <c r="C18" s="239">
        <v>3160</v>
      </c>
      <c r="D18" s="235">
        <f t="shared" si="0"/>
        <v>117.037037037037</v>
      </c>
      <c r="E18" s="236"/>
    </row>
    <row r="19" ht="15.6" customHeight="1" spans="1:5">
      <c r="A19" s="237" t="s">
        <v>22</v>
      </c>
      <c r="B19" s="234"/>
      <c r="C19" s="234"/>
      <c r="D19" s="235"/>
      <c r="E19" s="236"/>
    </row>
    <row r="20" ht="15.6" customHeight="1" spans="1:5">
      <c r="A20" s="233" t="s">
        <v>23</v>
      </c>
      <c r="B20" s="234">
        <f>SUM(B21:B28)</f>
        <v>50680</v>
      </c>
      <c r="C20" s="234">
        <f>SUM(C21:C28)</f>
        <v>47260</v>
      </c>
      <c r="D20" s="235">
        <f t="shared" si="0"/>
        <v>93.2517758484609</v>
      </c>
      <c r="E20" s="236">
        <v>-11.0316265060241</v>
      </c>
    </row>
    <row r="21" ht="15.6" customHeight="1" spans="1:5">
      <c r="A21" s="237" t="s">
        <v>24</v>
      </c>
      <c r="B21" s="238">
        <v>7062</v>
      </c>
      <c r="C21" s="239">
        <v>6260</v>
      </c>
      <c r="D21" s="235">
        <f t="shared" si="0"/>
        <v>88.6434437836307</v>
      </c>
      <c r="E21" s="236">
        <v>-12.7526132404181</v>
      </c>
    </row>
    <row r="22" ht="15.6" customHeight="1" spans="1:5">
      <c r="A22" s="237" t="s">
        <v>25</v>
      </c>
      <c r="B22" s="238">
        <v>7789</v>
      </c>
      <c r="C22" s="239">
        <v>4300</v>
      </c>
      <c r="D22" s="235">
        <f t="shared" si="0"/>
        <v>55.2060598279625</v>
      </c>
      <c r="E22" s="236">
        <v>-44.3077321590468</v>
      </c>
    </row>
    <row r="23" ht="15.6" customHeight="1" spans="1:6">
      <c r="A23" s="237" t="s">
        <v>26</v>
      </c>
      <c r="B23" s="234">
        <v>519</v>
      </c>
      <c r="C23" s="239">
        <v>400</v>
      </c>
      <c r="D23" s="235">
        <f t="shared" si="0"/>
        <v>77.0712909441233</v>
      </c>
      <c r="E23" s="236">
        <v>112.765957446808</v>
      </c>
      <c r="F23" s="241"/>
    </row>
    <row r="24" ht="15.6" customHeight="1" spans="1:6">
      <c r="A24" s="237" t="s">
        <v>27</v>
      </c>
      <c r="B24" s="234"/>
      <c r="C24" s="234"/>
      <c r="D24" s="235"/>
      <c r="E24" s="236">
        <v>-100</v>
      </c>
      <c r="F24" s="241"/>
    </row>
    <row r="25" ht="15.6" customHeight="1" spans="1:5">
      <c r="A25" s="237" t="s">
        <v>28</v>
      </c>
      <c r="B25" s="238">
        <v>32194</v>
      </c>
      <c r="C25" s="239">
        <v>31870</v>
      </c>
      <c r="D25" s="235">
        <f t="shared" si="0"/>
        <v>98.9936012921662</v>
      </c>
      <c r="E25" s="236">
        <v>84.1132293471981</v>
      </c>
    </row>
    <row r="26" ht="15.6" customHeight="1" spans="1:5">
      <c r="A26" s="237" t="s">
        <v>29</v>
      </c>
      <c r="B26" s="234"/>
      <c r="C26" s="239">
        <v>10</v>
      </c>
      <c r="D26" s="235"/>
      <c r="E26" s="236"/>
    </row>
    <row r="27" ht="15.6" customHeight="1" spans="1:5">
      <c r="A27" s="237" t="s">
        <v>30</v>
      </c>
      <c r="B27" s="234">
        <v>3116</v>
      </c>
      <c r="C27" s="239">
        <v>3000</v>
      </c>
      <c r="D27" s="235"/>
      <c r="E27" s="236">
        <v>-25.9259259259259</v>
      </c>
    </row>
    <row r="28" ht="15.6" customHeight="1" spans="1:5">
      <c r="A28" s="237" t="s">
        <v>31</v>
      </c>
      <c r="B28" s="234"/>
      <c r="C28" s="239">
        <v>1420</v>
      </c>
      <c r="D28" s="235"/>
      <c r="E28" s="236">
        <v>110.059171597633</v>
      </c>
    </row>
    <row r="29" ht="15.6" customHeight="1" spans="1:5">
      <c r="A29" s="242" t="s">
        <v>32</v>
      </c>
      <c r="B29" s="234">
        <f>+B4+B20</f>
        <v>116454</v>
      </c>
      <c r="C29" s="234">
        <f>+C4+C20</f>
        <v>110719</v>
      </c>
      <c r="D29" s="235">
        <f>C29/B29*100</f>
        <v>95.0753087055833</v>
      </c>
      <c r="E29" s="236">
        <v>-1.64343647007613</v>
      </c>
    </row>
    <row r="30" ht="15.6" customHeight="1" spans="1:5">
      <c r="A30" s="233" t="s">
        <v>33</v>
      </c>
      <c r="B30" s="234">
        <f>SUM(B31:B33)</f>
        <v>38476</v>
      </c>
      <c r="C30" s="234">
        <f>SUM(C31:C33)</f>
        <v>42763.1428571429</v>
      </c>
      <c r="D30" s="235">
        <f>C30/B30*100</f>
        <v>111.14238189298</v>
      </c>
      <c r="E30" s="236">
        <v>37.4357797112096</v>
      </c>
    </row>
    <row r="31" ht="15.6" customHeight="1" spans="1:5">
      <c r="A31" s="237" t="s">
        <v>34</v>
      </c>
      <c r="B31" s="234">
        <v>20051</v>
      </c>
      <c r="C31" s="239">
        <f>C5/0.375*0.5</f>
        <v>24400</v>
      </c>
      <c r="D31" s="235">
        <f t="shared" si="0"/>
        <v>121.689691287218</v>
      </c>
      <c r="E31" s="236">
        <v>46.4058562342494</v>
      </c>
    </row>
    <row r="32" ht="15.6" customHeight="1" spans="1:5">
      <c r="A32" s="237" t="s">
        <v>35</v>
      </c>
      <c r="B32" s="234"/>
      <c r="C32" s="239">
        <f>C6/0.375*0.5</f>
        <v>92</v>
      </c>
      <c r="D32" s="235"/>
      <c r="E32" s="236">
        <v>-93.8420348058902</v>
      </c>
    </row>
    <row r="33" ht="15.6" customHeight="1" spans="1:5">
      <c r="A33" s="237" t="s">
        <v>36</v>
      </c>
      <c r="B33" s="234">
        <v>18425</v>
      </c>
      <c r="C33" s="239">
        <f>C7/0.28*0.6+C9/0.28*0.6-1</f>
        <v>18271.1428571429</v>
      </c>
      <c r="D33" s="235">
        <f t="shared" si="0"/>
        <v>99.1649544485368</v>
      </c>
      <c r="E33" s="236">
        <v>41.0354523901417</v>
      </c>
    </row>
    <row r="34" ht="15.6" customHeight="1" spans="1:5">
      <c r="A34" s="233" t="s">
        <v>37</v>
      </c>
      <c r="B34" s="234">
        <f>SUM(B35:B39)</f>
        <v>14451</v>
      </c>
      <c r="C34" s="234">
        <f>SUM(C35:C39)</f>
        <v>15118</v>
      </c>
      <c r="D34" s="235">
        <f t="shared" si="0"/>
        <v>104.615597536503</v>
      </c>
      <c r="E34" s="236">
        <v>3.21567556496211</v>
      </c>
    </row>
    <row r="35" ht="15.6" customHeight="1" spans="1:5">
      <c r="A35" s="237" t="s">
        <v>38</v>
      </c>
      <c r="B35" s="234">
        <v>5008</v>
      </c>
      <c r="C35" s="234">
        <v>6100</v>
      </c>
      <c r="D35" s="235">
        <f t="shared" si="0"/>
        <v>121.805111821086</v>
      </c>
      <c r="E35" s="236">
        <v>66.3485137714753</v>
      </c>
    </row>
    <row r="36" ht="15.6" customHeight="1" spans="1:5">
      <c r="A36" s="237" t="s">
        <v>39</v>
      </c>
      <c r="B36" s="234"/>
      <c r="C36" s="234">
        <v>23</v>
      </c>
      <c r="D36" s="235"/>
      <c r="E36" s="236">
        <v>-99.2463958060288</v>
      </c>
    </row>
    <row r="37" ht="15.6" customHeight="1" spans="1:5">
      <c r="A37" s="237" t="s">
        <v>40</v>
      </c>
      <c r="B37" s="243">
        <v>3682</v>
      </c>
      <c r="C37" s="234">
        <v>3654</v>
      </c>
      <c r="D37" s="235">
        <f t="shared" si="0"/>
        <v>99.2395437262358</v>
      </c>
      <c r="E37" s="236">
        <v>41.0810810810811</v>
      </c>
    </row>
    <row r="38" ht="15.6" customHeight="1" spans="1:5">
      <c r="A38" s="237" t="s">
        <v>41</v>
      </c>
      <c r="B38" s="243"/>
      <c r="C38" s="234">
        <v>1</v>
      </c>
      <c r="D38" s="235"/>
      <c r="E38" s="236"/>
    </row>
    <row r="39" ht="15.6" customHeight="1" spans="1:5">
      <c r="A39" s="237" t="s">
        <v>42</v>
      </c>
      <c r="B39" s="234">
        <v>5761</v>
      </c>
      <c r="C39" s="234">
        <v>5340</v>
      </c>
      <c r="D39" s="235">
        <f t="shared" si="0"/>
        <v>92.692240930394</v>
      </c>
      <c r="E39" s="236">
        <v>0.0374672161858374</v>
      </c>
    </row>
    <row r="40" ht="15.6" customHeight="1" spans="1:5">
      <c r="A40" s="244" t="s">
        <v>43</v>
      </c>
      <c r="B40" s="245">
        <f>B29+B30+B34</f>
        <v>169381</v>
      </c>
      <c r="C40" s="245">
        <f>C29+C30+C34</f>
        <v>168600.142857143</v>
      </c>
      <c r="D40" s="246">
        <f t="shared" si="0"/>
        <v>99.5389936634823</v>
      </c>
      <c r="E40" s="247">
        <v>6.48587001733258</v>
      </c>
    </row>
    <row r="41" ht="60" customHeight="1" spans="1:5">
      <c r="A41" s="167" t="s">
        <v>44</v>
      </c>
      <c r="B41" s="167"/>
      <c r="C41" s="167"/>
      <c r="D41" s="167"/>
      <c r="E41" s="167"/>
    </row>
    <row r="42" spans="5:5">
      <c r="E42" s="248"/>
    </row>
  </sheetData>
  <mergeCells count="2">
    <mergeCell ref="A1:E1"/>
    <mergeCell ref="A41:E41"/>
  </mergeCells>
  <printOptions horizontalCentered="1"/>
  <pageMargins left="0.590277777777778" right="0.590277777777778" top="0.699305555555556" bottom="0.590277777777778" header="0.196527777777778" footer="0.318055555555556"/>
  <pageSetup paperSize="9" orientation="portrait" useFirstPageNumber="1" horizontalDpi="180" verticalDpi="180"/>
  <headerFooter alignWithMargins="0" scaleWithDoc="0">
    <oddFooter>&amp;C&amp;10第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0"/>
  <sheetViews>
    <sheetView workbookViewId="0">
      <selection activeCell="A1" sqref="A1:D1"/>
    </sheetView>
  </sheetViews>
  <sheetFormatPr defaultColWidth="9" defaultRowHeight="15.75"/>
  <cols>
    <col min="1" max="1" width="32.25" style="214" customWidth="1"/>
    <col min="2" max="4" width="15.625" style="214" customWidth="1"/>
    <col min="5" max="16384" width="9" style="214"/>
  </cols>
  <sheetData>
    <row r="1" s="213" customFormat="1" ht="36" customHeight="1" spans="1:6">
      <c r="A1" s="21" t="s">
        <v>45</v>
      </c>
      <c r="B1" s="21"/>
      <c r="C1" s="21"/>
      <c r="D1" s="21"/>
      <c r="E1" s="215"/>
      <c r="F1" s="215"/>
    </row>
    <row r="2" ht="26.25" customHeight="1" spans="1:4">
      <c r="A2" s="216"/>
      <c r="B2" s="216"/>
      <c r="C2" s="216"/>
      <c r="D2" s="217" t="s">
        <v>1</v>
      </c>
    </row>
    <row r="3" ht="29.25" customHeight="1" spans="1:4">
      <c r="A3" s="26" t="s">
        <v>46</v>
      </c>
      <c r="B3" s="27" t="s">
        <v>47</v>
      </c>
      <c r="C3" s="218" t="s">
        <v>48</v>
      </c>
      <c r="D3" s="28" t="s">
        <v>49</v>
      </c>
    </row>
    <row r="4" ht="27" customHeight="1" spans="1:4">
      <c r="A4" s="219" t="s">
        <v>50</v>
      </c>
      <c r="B4" s="220">
        <v>8073</v>
      </c>
      <c r="C4" s="159">
        <v>9315</v>
      </c>
      <c r="D4" s="160">
        <f>+(B4-C4)/C4*100</f>
        <v>-13.3333333333333</v>
      </c>
    </row>
    <row r="5" ht="27" customHeight="1" spans="1:4">
      <c r="A5" s="219" t="s">
        <v>51</v>
      </c>
      <c r="B5" s="159"/>
      <c r="C5" s="159"/>
      <c r="D5" s="160"/>
    </row>
    <row r="6" ht="27" customHeight="1" spans="1:4">
      <c r="A6" s="219" t="s">
        <v>52</v>
      </c>
      <c r="B6" s="159"/>
      <c r="C6" s="159"/>
      <c r="D6" s="160"/>
    </row>
    <row r="7" ht="27" customHeight="1" spans="1:4">
      <c r="A7" s="219" t="s">
        <v>53</v>
      </c>
      <c r="B7" s="221">
        <v>1295</v>
      </c>
      <c r="C7" s="159">
        <v>1902</v>
      </c>
      <c r="D7" s="160">
        <f t="shared" ref="D7:D26" si="0">+(B7-C7)/C7*100</f>
        <v>-31.9137749737119</v>
      </c>
    </row>
    <row r="8" ht="27" customHeight="1" spans="1:4">
      <c r="A8" s="219" t="s">
        <v>54</v>
      </c>
      <c r="B8" s="221">
        <v>664</v>
      </c>
      <c r="C8" s="159">
        <v>2800</v>
      </c>
      <c r="D8" s="160">
        <f t="shared" si="0"/>
        <v>-76.2857142857143</v>
      </c>
    </row>
    <row r="9" ht="27" customHeight="1" spans="1:4">
      <c r="A9" s="219" t="s">
        <v>55</v>
      </c>
      <c r="B9" s="221">
        <v>238</v>
      </c>
      <c r="C9" s="159">
        <v>1436</v>
      </c>
      <c r="D9" s="160">
        <f t="shared" si="0"/>
        <v>-83.4261838440111</v>
      </c>
    </row>
    <row r="10" ht="27" customHeight="1" spans="1:4">
      <c r="A10" s="219" t="s">
        <v>56</v>
      </c>
      <c r="B10" s="221">
        <v>2171</v>
      </c>
      <c r="C10" s="159">
        <v>1991</v>
      </c>
      <c r="D10" s="160">
        <f t="shared" si="0"/>
        <v>9.04068307383224</v>
      </c>
    </row>
    <row r="11" ht="27" customHeight="1" spans="1:4">
      <c r="A11" s="219" t="s">
        <v>57</v>
      </c>
      <c r="B11" s="221">
        <v>3689</v>
      </c>
      <c r="C11" s="159">
        <v>3700</v>
      </c>
      <c r="D11" s="160">
        <f t="shared" si="0"/>
        <v>-0.297297297297297</v>
      </c>
    </row>
    <row r="12" ht="27" customHeight="1" spans="1:4">
      <c r="A12" s="219" t="s">
        <v>58</v>
      </c>
      <c r="B12" s="221">
        <v>1460</v>
      </c>
      <c r="C12" s="159">
        <v>3158</v>
      </c>
      <c r="D12" s="160">
        <f t="shared" si="0"/>
        <v>-53.7682077264091</v>
      </c>
    </row>
    <row r="13" ht="27" customHeight="1" spans="1:4">
      <c r="A13" s="219" t="s">
        <v>59</v>
      </c>
      <c r="B13" s="221">
        <v>371</v>
      </c>
      <c r="C13" s="159">
        <v>319</v>
      </c>
      <c r="D13" s="160">
        <f t="shared" si="0"/>
        <v>16.3009404388715</v>
      </c>
    </row>
    <row r="14" ht="27" customHeight="1" spans="1:4">
      <c r="A14" s="219" t="s">
        <v>60</v>
      </c>
      <c r="B14" s="221">
        <v>12889</v>
      </c>
      <c r="C14" s="159">
        <v>10428</v>
      </c>
      <c r="D14" s="160">
        <f t="shared" si="0"/>
        <v>23.5999232834676</v>
      </c>
    </row>
    <row r="15" ht="27" customHeight="1" spans="1:4">
      <c r="A15" s="219" t="s">
        <v>61</v>
      </c>
      <c r="B15" s="221">
        <v>3613</v>
      </c>
      <c r="C15" s="159">
        <v>2939</v>
      </c>
      <c r="D15" s="160">
        <f t="shared" si="0"/>
        <v>22.9329703980946</v>
      </c>
    </row>
    <row r="16" ht="27" customHeight="1" spans="1:4">
      <c r="A16" s="219" t="s">
        <v>62</v>
      </c>
      <c r="B16" s="220"/>
      <c r="C16" s="159">
        <v>203</v>
      </c>
      <c r="D16" s="160">
        <f t="shared" si="0"/>
        <v>-100</v>
      </c>
    </row>
    <row r="17" ht="27" customHeight="1" spans="1:4">
      <c r="A17" s="219" t="s">
        <v>63</v>
      </c>
      <c r="B17" s="221">
        <v>28933</v>
      </c>
      <c r="C17" s="159">
        <v>53039</v>
      </c>
      <c r="D17" s="160">
        <f t="shared" si="0"/>
        <v>-45.4495748411546</v>
      </c>
    </row>
    <row r="18" ht="27" customHeight="1" spans="1:4">
      <c r="A18" s="219" t="s">
        <v>64</v>
      </c>
      <c r="B18" s="221">
        <v>637</v>
      </c>
      <c r="C18" s="159">
        <v>533</v>
      </c>
      <c r="D18" s="160">
        <f t="shared" si="0"/>
        <v>19.5121951219512</v>
      </c>
    </row>
    <row r="19" ht="27" customHeight="1" spans="1:4">
      <c r="A19" s="219" t="s">
        <v>65</v>
      </c>
      <c r="B19" s="220"/>
      <c r="C19" s="159"/>
      <c r="D19" s="160"/>
    </row>
    <row r="20" ht="27" customHeight="1" spans="1:4">
      <c r="A20" s="219" t="s">
        <v>66</v>
      </c>
      <c r="B20" s="220"/>
      <c r="C20" s="159"/>
      <c r="D20" s="160"/>
    </row>
    <row r="21" ht="27" customHeight="1" spans="1:4">
      <c r="A21" s="219" t="s">
        <v>67</v>
      </c>
      <c r="B21" s="221">
        <v>60</v>
      </c>
      <c r="C21" s="159">
        <v>59</v>
      </c>
      <c r="D21" s="160">
        <f t="shared" si="0"/>
        <v>1.69491525423729</v>
      </c>
    </row>
    <row r="22" ht="27" customHeight="1" spans="1:4">
      <c r="A22" s="219" t="s">
        <v>68</v>
      </c>
      <c r="B22" s="221">
        <v>3874</v>
      </c>
      <c r="C22" s="159">
        <v>10168</v>
      </c>
      <c r="D22" s="160">
        <f t="shared" si="0"/>
        <v>-61.9000786782061</v>
      </c>
    </row>
    <row r="23" ht="27" customHeight="1" spans="1:4">
      <c r="A23" s="219" t="s">
        <v>69</v>
      </c>
      <c r="B23" s="159"/>
      <c r="C23" s="159"/>
      <c r="D23" s="160"/>
    </row>
    <row r="24" ht="27" customHeight="1" spans="1:4">
      <c r="A24" s="222" t="s">
        <v>70</v>
      </c>
      <c r="B24" s="220">
        <f>3000+26055</f>
        <v>29055</v>
      </c>
      <c r="C24" s="159">
        <v>24661</v>
      </c>
      <c r="D24" s="160">
        <f t="shared" si="0"/>
        <v>17.817606747496</v>
      </c>
    </row>
    <row r="25" ht="27" customHeight="1" spans="1:4">
      <c r="A25" s="219" t="s">
        <v>71</v>
      </c>
      <c r="B25" s="221">
        <v>280</v>
      </c>
      <c r="C25" s="159">
        <v>235</v>
      </c>
      <c r="D25" s="160">
        <f t="shared" si="0"/>
        <v>19.1489361702128</v>
      </c>
    </row>
    <row r="26" ht="27" customHeight="1" spans="1:10">
      <c r="A26" s="37" t="s">
        <v>72</v>
      </c>
      <c r="B26" s="165">
        <f>SUM(B4:B25)</f>
        <v>97302</v>
      </c>
      <c r="C26" s="165">
        <f>SUM(C4:C25)</f>
        <v>126886</v>
      </c>
      <c r="D26" s="166">
        <f t="shared" si="0"/>
        <v>-23.3154169884778</v>
      </c>
      <c r="J26" s="226"/>
    </row>
    <row r="27" spans="1:2">
      <c r="A27" s="223"/>
      <c r="B27" s="223"/>
    </row>
    <row r="28" ht="31.5" customHeight="1" spans="1:4">
      <c r="A28" s="224"/>
      <c r="B28" s="224"/>
      <c r="C28" s="224"/>
      <c r="D28" s="224"/>
    </row>
    <row r="40" spans="1:1">
      <c r="A40" s="225"/>
    </row>
  </sheetData>
  <mergeCells count="2">
    <mergeCell ref="A1:D1"/>
    <mergeCell ref="A28:D28"/>
  </mergeCells>
  <printOptions horizontalCentered="1"/>
  <pageMargins left="0.590277777777778" right="0.590277777777778" top="0.709027777777778" bottom="0.590277777777778" header="0.196527777777778" footer="0.313888888888889"/>
  <pageSetup paperSize="9" firstPageNumber="2" orientation="portrait" blackAndWhite="1" useFirstPageNumber="1"/>
  <headerFooter alignWithMargins="0" scaleWithDoc="0">
    <oddFooter>&amp;C&amp;10第 &amp;P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E19"/>
  <sheetViews>
    <sheetView showZeros="0" zoomScale="205" zoomScaleNormal="205" workbookViewId="0">
      <selection activeCell="A1" sqref="A1:E1"/>
    </sheetView>
  </sheetViews>
  <sheetFormatPr defaultColWidth="9" defaultRowHeight="15.75" outlineLevelCol="4"/>
  <cols>
    <col min="1" max="1" width="29" style="193" customWidth="1"/>
    <col min="2" max="2" width="11.875" style="194" customWidth="1"/>
    <col min="3" max="5" width="12.75" style="193" customWidth="1"/>
    <col min="6" max="16384" width="9" style="193"/>
  </cols>
  <sheetData>
    <row r="1" s="192" customFormat="1" ht="36" customHeight="1" spans="1:5">
      <c r="A1" s="195" t="s">
        <v>73</v>
      </c>
      <c r="B1" s="195"/>
      <c r="C1" s="195"/>
      <c r="D1" s="195"/>
      <c r="E1" s="195"/>
    </row>
    <row r="2" ht="26.25" customHeight="1" spans="1:5">
      <c r="A2" s="196"/>
      <c r="B2" s="197"/>
      <c r="C2" s="196"/>
      <c r="D2" s="198" t="s">
        <v>1</v>
      </c>
      <c r="E2" s="198"/>
    </row>
    <row r="3" ht="54.75" customHeight="1" spans="1:5">
      <c r="A3" s="199" t="s">
        <v>74</v>
      </c>
      <c r="B3" s="200" t="s">
        <v>3</v>
      </c>
      <c r="C3" s="200" t="s">
        <v>4</v>
      </c>
      <c r="D3" s="201" t="s">
        <v>75</v>
      </c>
      <c r="E3" s="202" t="s">
        <v>76</v>
      </c>
    </row>
    <row r="4" ht="33" customHeight="1" spans="1:5">
      <c r="A4" s="32" t="s">
        <v>77</v>
      </c>
      <c r="B4" s="159">
        <v>370</v>
      </c>
      <c r="C4" s="30">
        <v>367</v>
      </c>
      <c r="D4" s="203">
        <f t="shared" ref="D4:D18" si="0">C4/B4*100</f>
        <v>99.1891891891892</v>
      </c>
      <c r="E4" s="204">
        <v>-41.838351822504</v>
      </c>
    </row>
    <row r="5" ht="33" customHeight="1" spans="1:5">
      <c r="A5" s="32" t="s">
        <v>78</v>
      </c>
      <c r="B5" s="159">
        <v>4500</v>
      </c>
      <c r="C5" s="30">
        <v>1988</v>
      </c>
      <c r="D5" s="203">
        <f t="shared" si="0"/>
        <v>44.1777777777778</v>
      </c>
      <c r="E5" s="204">
        <v>-50.9135802469136</v>
      </c>
    </row>
    <row r="6" ht="33" customHeight="1" spans="1:5">
      <c r="A6" s="32" t="s">
        <v>79</v>
      </c>
      <c r="B6" s="159">
        <v>1000</v>
      </c>
      <c r="C6" s="30">
        <v>431</v>
      </c>
      <c r="D6" s="203">
        <f t="shared" si="0"/>
        <v>43.1</v>
      </c>
      <c r="E6" s="204">
        <v>-43.9531859557867</v>
      </c>
    </row>
    <row r="7" ht="33" customHeight="1" spans="1:5">
      <c r="A7" s="32" t="s">
        <v>80</v>
      </c>
      <c r="B7" s="159">
        <v>75500</v>
      </c>
      <c r="C7" s="30">
        <v>33424</v>
      </c>
      <c r="D7" s="203">
        <f t="shared" si="0"/>
        <v>44.2701986754967</v>
      </c>
      <c r="E7" s="204">
        <v>-51.0665397847888</v>
      </c>
    </row>
    <row r="8" ht="33" customHeight="1" spans="1:5">
      <c r="A8" s="32" t="s">
        <v>81</v>
      </c>
      <c r="B8" s="30"/>
      <c r="C8" s="30"/>
      <c r="D8" s="203"/>
      <c r="E8" s="204"/>
    </row>
    <row r="9" ht="33" customHeight="1" spans="1:5">
      <c r="A9" s="32" t="s">
        <v>82</v>
      </c>
      <c r="B9" s="30"/>
      <c r="C9" s="30"/>
      <c r="D9" s="203"/>
      <c r="E9" s="204"/>
    </row>
    <row r="10" ht="33" customHeight="1" spans="1:5">
      <c r="A10" s="205"/>
      <c r="B10" s="185"/>
      <c r="C10" s="185"/>
      <c r="D10" s="206"/>
      <c r="E10" s="207"/>
    </row>
    <row r="11" ht="33" customHeight="1" spans="1:5">
      <c r="A11" s="205"/>
      <c r="B11" s="185"/>
      <c r="C11" s="185"/>
      <c r="D11" s="206"/>
      <c r="E11" s="207"/>
    </row>
    <row r="12" ht="33" customHeight="1" spans="1:5">
      <c r="A12" s="205"/>
      <c r="B12" s="185"/>
      <c r="C12" s="185"/>
      <c r="D12" s="206"/>
      <c r="E12" s="207"/>
    </row>
    <row r="13" ht="33" customHeight="1" spans="1:5">
      <c r="A13" s="205"/>
      <c r="B13" s="185"/>
      <c r="C13" s="185"/>
      <c r="D13" s="206"/>
      <c r="E13" s="207"/>
    </row>
    <row r="14" ht="33" customHeight="1" spans="1:5">
      <c r="A14" s="205"/>
      <c r="B14" s="185"/>
      <c r="C14" s="185"/>
      <c r="D14" s="206"/>
      <c r="E14" s="207"/>
    </row>
    <row r="15" ht="33" customHeight="1" spans="1:5">
      <c r="A15" s="205"/>
      <c r="B15" s="185"/>
      <c r="C15" s="185"/>
      <c r="D15" s="206"/>
      <c r="E15" s="207"/>
    </row>
    <row r="16" ht="33" customHeight="1" spans="1:5">
      <c r="A16" s="205"/>
      <c r="B16" s="185"/>
      <c r="C16" s="185"/>
      <c r="D16" s="206"/>
      <c r="E16" s="207"/>
    </row>
    <row r="17" ht="33" customHeight="1" spans="1:5">
      <c r="A17" s="205"/>
      <c r="B17" s="185"/>
      <c r="C17" s="185"/>
      <c r="D17" s="206"/>
      <c r="E17" s="207"/>
    </row>
    <row r="18" ht="33" customHeight="1" spans="1:5">
      <c r="A18" s="208" t="s">
        <v>83</v>
      </c>
      <c r="B18" s="209">
        <f>SUM(B4:B9)</f>
        <v>81370</v>
      </c>
      <c r="C18" s="209">
        <f>SUM(C4:C9)</f>
        <v>36210</v>
      </c>
      <c r="D18" s="210">
        <f t="shared" si="0"/>
        <v>44.500430133956</v>
      </c>
      <c r="E18" s="211">
        <v>-50.9708343488504</v>
      </c>
    </row>
    <row r="19" ht="114.75" customHeight="1" spans="1:5">
      <c r="A19" s="212" t="s">
        <v>84</v>
      </c>
      <c r="B19" s="212"/>
      <c r="C19" s="212"/>
      <c r="D19" s="212"/>
      <c r="E19" s="212"/>
    </row>
  </sheetData>
  <mergeCells count="3">
    <mergeCell ref="A1:E1"/>
    <mergeCell ref="D2:E2"/>
    <mergeCell ref="A19:E19"/>
  </mergeCells>
  <printOptions horizontalCentered="1"/>
  <pageMargins left="0.590277777777778" right="0.590277777777778" top="0.699305555555556" bottom="0.590277777777778" header="0.196527777777778" footer="0.313888888888889"/>
  <pageSetup paperSize="9" firstPageNumber="3" orientation="portrait" useFirstPageNumber="1"/>
  <headerFooter>
    <oddFooter>&amp;C&amp;10第 &amp;P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E21"/>
  <sheetViews>
    <sheetView showZeros="0" workbookViewId="0">
      <selection activeCell="A1" sqref="A1:E1"/>
    </sheetView>
  </sheetViews>
  <sheetFormatPr defaultColWidth="9" defaultRowHeight="15.75" outlineLevelCol="4"/>
  <cols>
    <col min="1" max="1" width="33.375" style="171" customWidth="1"/>
    <col min="2" max="5" width="11.625" style="171" customWidth="1"/>
    <col min="6" max="16384" width="9" style="171"/>
  </cols>
  <sheetData>
    <row r="1" s="169" customFormat="1" ht="36" customHeight="1" spans="1:5">
      <c r="A1" s="172" t="s">
        <v>85</v>
      </c>
      <c r="B1" s="172"/>
      <c r="C1" s="172"/>
      <c r="D1" s="172"/>
      <c r="E1" s="172"/>
    </row>
    <row r="2" s="170" customFormat="1" ht="26.25" customHeight="1" spans="1:5">
      <c r="A2" s="173"/>
      <c r="B2" s="173"/>
      <c r="C2" s="173"/>
      <c r="D2" s="173"/>
      <c r="E2" s="174" t="s">
        <v>1</v>
      </c>
    </row>
    <row r="3" s="170" customFormat="1" ht="35.1" customHeight="1" spans="1:5">
      <c r="A3" s="26" t="s">
        <v>46</v>
      </c>
      <c r="B3" s="175" t="s">
        <v>3</v>
      </c>
      <c r="C3" s="175" t="s">
        <v>4</v>
      </c>
      <c r="D3" s="176" t="s">
        <v>75</v>
      </c>
      <c r="E3" s="177" t="s">
        <v>49</v>
      </c>
    </row>
    <row r="4" s="170" customFormat="1" ht="35.1" customHeight="1" spans="1:5">
      <c r="A4" s="178" t="s">
        <v>56</v>
      </c>
      <c r="B4" s="159"/>
      <c r="C4" s="179">
        <v>37</v>
      </c>
      <c r="D4" s="180"/>
      <c r="E4" s="160">
        <v>94.7368421052632</v>
      </c>
    </row>
    <row r="5" s="170" customFormat="1" ht="35.1" customHeight="1" spans="1:5">
      <c r="A5" s="178" t="s">
        <v>57</v>
      </c>
      <c r="B5" s="159"/>
      <c r="C5" s="179"/>
      <c r="D5" s="180"/>
      <c r="E5" s="160">
        <v>-100</v>
      </c>
    </row>
    <row r="6" s="170" customFormat="1" ht="35.1" customHeight="1" spans="1:5">
      <c r="A6" s="178" t="s">
        <v>59</v>
      </c>
      <c r="B6" s="159"/>
      <c r="C6" s="179"/>
      <c r="D6" s="180"/>
      <c r="E6" s="160"/>
    </row>
    <row r="7" s="170" customFormat="1" ht="35.1" customHeight="1" spans="1:5">
      <c r="A7" s="178" t="s">
        <v>60</v>
      </c>
      <c r="B7" s="159">
        <v>70200</v>
      </c>
      <c r="C7" s="179">
        <v>36331</v>
      </c>
      <c r="D7" s="180">
        <f t="shared" ref="D7:D20" si="0">+C7/B7*100</f>
        <v>51.7535612535613</v>
      </c>
      <c r="E7" s="160">
        <v>-28.8534221090767</v>
      </c>
    </row>
    <row r="8" s="170" customFormat="1" ht="35.1" customHeight="1" spans="1:5">
      <c r="A8" s="178" t="s">
        <v>61</v>
      </c>
      <c r="B8" s="159"/>
      <c r="C8" s="179">
        <v>5</v>
      </c>
      <c r="D8" s="180"/>
      <c r="E8" s="160"/>
    </row>
    <row r="9" s="170" customFormat="1" ht="35.1" customHeight="1" spans="1:5">
      <c r="A9" s="178" t="s">
        <v>62</v>
      </c>
      <c r="B9" s="159"/>
      <c r="C9" s="179"/>
      <c r="D9" s="180"/>
      <c r="E9" s="160"/>
    </row>
    <row r="10" s="170" customFormat="1" ht="35.1" customHeight="1" spans="1:5">
      <c r="A10" s="178" t="s">
        <v>63</v>
      </c>
      <c r="B10" s="159">
        <v>370</v>
      </c>
      <c r="C10" s="179">
        <v>19</v>
      </c>
      <c r="D10" s="180">
        <f t="shared" si="0"/>
        <v>5.13513513513514</v>
      </c>
      <c r="E10" s="160">
        <v>-93.2384341637011</v>
      </c>
    </row>
    <row r="11" s="170" customFormat="1" ht="35.1" customHeight="1" spans="1:5">
      <c r="A11" s="178" t="s">
        <v>64</v>
      </c>
      <c r="B11" s="159"/>
      <c r="C11" s="159"/>
      <c r="D11" s="180"/>
      <c r="E11" s="160"/>
    </row>
    <row r="12" s="170" customFormat="1" ht="35.1" customHeight="1" spans="1:5">
      <c r="A12" s="178" t="s">
        <v>71</v>
      </c>
      <c r="B12" s="159"/>
      <c r="C12" s="159">
        <v>62</v>
      </c>
      <c r="D12" s="180"/>
      <c r="E12" s="160">
        <v>-33.3333333333333</v>
      </c>
    </row>
    <row r="13" s="170" customFormat="1" ht="35.1" customHeight="1" spans="1:5">
      <c r="A13" s="178" t="s">
        <v>86</v>
      </c>
      <c r="B13" s="159">
        <v>10800</v>
      </c>
      <c r="C13" s="159"/>
      <c r="D13" s="180"/>
      <c r="E13" s="160"/>
    </row>
    <row r="14" s="170" customFormat="1" ht="35.1" customHeight="1" spans="1:5">
      <c r="A14" s="181"/>
      <c r="B14" s="182"/>
      <c r="C14" s="182"/>
      <c r="D14" s="183"/>
      <c r="E14" s="184"/>
    </row>
    <row r="15" s="170" customFormat="1" ht="35.1" customHeight="1" spans="1:5">
      <c r="A15" s="181"/>
      <c r="B15" s="182"/>
      <c r="C15" s="182"/>
      <c r="D15" s="183"/>
      <c r="E15" s="184"/>
    </row>
    <row r="16" s="170" customFormat="1" ht="35.1" customHeight="1" spans="1:5">
      <c r="A16" s="181"/>
      <c r="B16" s="185"/>
      <c r="C16" s="185"/>
      <c r="D16" s="186"/>
      <c r="E16" s="187"/>
    </row>
    <row r="17" s="170" customFormat="1" ht="35.1" customHeight="1" spans="1:5">
      <c r="A17" s="181"/>
      <c r="B17" s="185"/>
      <c r="C17" s="185"/>
      <c r="D17" s="186"/>
      <c r="E17" s="187"/>
    </row>
    <row r="18" s="170" customFormat="1" ht="35.1" customHeight="1" spans="1:5">
      <c r="A18" s="181"/>
      <c r="B18" s="185"/>
      <c r="C18" s="185"/>
      <c r="D18" s="186"/>
      <c r="E18" s="187"/>
    </row>
    <row r="19" s="170" customFormat="1" ht="35.1" customHeight="1" spans="1:5">
      <c r="A19" s="181"/>
      <c r="B19" s="185"/>
      <c r="C19" s="185"/>
      <c r="D19" s="186"/>
      <c r="E19" s="187"/>
    </row>
    <row r="20" s="170" customFormat="1" ht="35.1" customHeight="1" spans="1:5">
      <c r="A20" s="188" t="s">
        <v>87</v>
      </c>
      <c r="B20" s="38">
        <f>SUM(B4:B13)</f>
        <v>81370</v>
      </c>
      <c r="C20" s="38">
        <f>SUM(C4:C12)</f>
        <v>36454</v>
      </c>
      <c r="D20" s="189">
        <f t="shared" si="0"/>
        <v>44.8002949489984</v>
      </c>
      <c r="E20" s="39">
        <v>-29.4101700166531</v>
      </c>
    </row>
    <row r="21" s="170" customFormat="1" ht="39" customHeight="1" spans="1:5">
      <c r="A21" s="190"/>
      <c r="B21" s="191"/>
      <c r="C21" s="191"/>
      <c r="D21" s="191"/>
      <c r="E21" s="191"/>
    </row>
  </sheetData>
  <mergeCells count="2">
    <mergeCell ref="A1:E1"/>
    <mergeCell ref="A21:E21"/>
  </mergeCells>
  <printOptions horizontalCentered="1"/>
  <pageMargins left="0.590277777777778" right="0.590277777777778" top="0.699305555555556" bottom="0.590277777777778" header="0.196527777777778" footer="0.313888888888889"/>
  <pageSetup paperSize="9" firstPageNumber="4" orientation="portrait" useFirstPageNumber="1"/>
  <headerFooter alignWithMargins="0" scaleWithDoc="0">
    <oddFooter>&amp;C&amp;10第 &amp;P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4"/>
  <sheetViews>
    <sheetView workbookViewId="0">
      <selection activeCell="A1" sqref="A1:D1"/>
    </sheetView>
  </sheetViews>
  <sheetFormatPr defaultColWidth="9" defaultRowHeight="14.25" outlineLevelCol="3"/>
  <cols>
    <col min="1" max="1" width="30.25" customWidth="1"/>
    <col min="2" max="4" width="15.625" customWidth="1"/>
  </cols>
  <sheetData>
    <row r="1" ht="36" customHeight="1" spans="1:4">
      <c r="A1" s="1" t="s">
        <v>88</v>
      </c>
      <c r="B1" s="1"/>
      <c r="C1" s="1"/>
      <c r="D1" s="1"/>
    </row>
    <row r="2" ht="19.5" customHeight="1" spans="1:4">
      <c r="A2" s="2"/>
      <c r="B2" s="2"/>
      <c r="C2" s="2"/>
      <c r="D2" s="3" t="s">
        <v>1</v>
      </c>
    </row>
    <row r="3" ht="32.25" customHeight="1" spans="1:4">
      <c r="A3" s="4" t="s">
        <v>89</v>
      </c>
      <c r="B3" s="5" t="s">
        <v>83</v>
      </c>
      <c r="C3" s="6" t="s">
        <v>90</v>
      </c>
      <c r="D3" s="7" t="s">
        <v>91</v>
      </c>
    </row>
    <row r="4" ht="19.5" customHeight="1" spans="1:4">
      <c r="A4" s="8" t="s">
        <v>92</v>
      </c>
      <c r="B4" s="9">
        <v>5912</v>
      </c>
      <c r="C4" s="9">
        <v>5912</v>
      </c>
      <c r="D4" s="10"/>
    </row>
    <row r="5" ht="19.5" customHeight="1" spans="1:4">
      <c r="A5" s="8" t="s">
        <v>93</v>
      </c>
      <c r="B5" s="9">
        <v>5170</v>
      </c>
      <c r="C5" s="9">
        <v>5170</v>
      </c>
      <c r="D5" s="10"/>
    </row>
    <row r="6" ht="19.5" customHeight="1" spans="1:4">
      <c r="A6" s="11" t="s">
        <v>94</v>
      </c>
      <c r="B6" s="12">
        <v>1234</v>
      </c>
      <c r="C6" s="12">
        <v>1234</v>
      </c>
      <c r="D6" s="10"/>
    </row>
    <row r="7" ht="19.5" customHeight="1" spans="1:4">
      <c r="A7" s="11" t="s">
        <v>95</v>
      </c>
      <c r="B7" s="12">
        <v>18</v>
      </c>
      <c r="C7" s="12">
        <v>18</v>
      </c>
      <c r="D7" s="10"/>
    </row>
    <row r="8" ht="19.5" customHeight="1" spans="1:4">
      <c r="A8" s="11" t="s">
        <v>96</v>
      </c>
      <c r="B8" s="12">
        <v>3918</v>
      </c>
      <c r="C8" s="12">
        <v>3918</v>
      </c>
      <c r="D8" s="13"/>
    </row>
    <row r="9" ht="19.5" customHeight="1" spans="1:4">
      <c r="A9" s="11" t="s">
        <v>97</v>
      </c>
      <c r="B9" s="12"/>
      <c r="C9" s="14"/>
      <c r="D9" s="10"/>
    </row>
    <row r="10" ht="19.5" customHeight="1" spans="1:4">
      <c r="A10" s="11" t="s">
        <v>98</v>
      </c>
      <c r="B10" s="12"/>
      <c r="C10" s="12"/>
      <c r="D10" s="15"/>
    </row>
    <row r="11" ht="19.5" customHeight="1" spans="1:4">
      <c r="A11" s="11" t="s">
        <v>99</v>
      </c>
      <c r="B11" s="12"/>
      <c r="C11" s="12"/>
      <c r="D11" s="10"/>
    </row>
    <row r="12" ht="19.5" customHeight="1" spans="1:4">
      <c r="A12" s="8" t="s">
        <v>100</v>
      </c>
      <c r="B12" s="9">
        <v>4574</v>
      </c>
      <c r="C12" s="9">
        <v>4574</v>
      </c>
      <c r="D12" s="10"/>
    </row>
    <row r="13" ht="19.5" customHeight="1" spans="1:4">
      <c r="A13" s="11" t="s">
        <v>101</v>
      </c>
      <c r="B13" s="12">
        <v>4269</v>
      </c>
      <c r="C13" s="12">
        <v>4269</v>
      </c>
      <c r="D13" s="10"/>
    </row>
    <row r="14" ht="19.5" customHeight="1" spans="1:4">
      <c r="A14" s="11" t="s">
        <v>102</v>
      </c>
      <c r="B14" s="12">
        <v>305</v>
      </c>
      <c r="C14" s="12">
        <v>305</v>
      </c>
      <c r="D14" s="10"/>
    </row>
    <row r="15" ht="19.5" customHeight="1" spans="1:4">
      <c r="A15" s="11" t="s">
        <v>103</v>
      </c>
      <c r="B15" s="12"/>
      <c r="C15" s="12"/>
      <c r="D15" s="10"/>
    </row>
    <row r="16" ht="19.5" customHeight="1" spans="1:4">
      <c r="A16" s="11" t="s">
        <v>104</v>
      </c>
      <c r="B16" s="12"/>
      <c r="C16" s="12"/>
      <c r="D16" s="10"/>
    </row>
    <row r="17" ht="19.5" customHeight="1" spans="1:4">
      <c r="A17" s="11" t="s">
        <v>105</v>
      </c>
      <c r="B17" s="12"/>
      <c r="C17" s="12"/>
      <c r="D17" s="10"/>
    </row>
    <row r="18" ht="19.5" customHeight="1" spans="1:4">
      <c r="A18" s="11"/>
      <c r="B18" s="12"/>
      <c r="C18" s="12"/>
      <c r="D18" s="10"/>
    </row>
    <row r="19" ht="19.5" customHeight="1" spans="1:4">
      <c r="A19" s="11"/>
      <c r="B19" s="12"/>
      <c r="C19" s="12"/>
      <c r="D19" s="10"/>
    </row>
    <row r="20" ht="19.5" customHeight="1" spans="1:4">
      <c r="A20" s="11"/>
      <c r="B20" s="12"/>
      <c r="C20" s="12"/>
      <c r="D20" s="10"/>
    </row>
    <row r="21" ht="19.5" customHeight="1" spans="1:4">
      <c r="A21" s="11"/>
      <c r="B21" s="12"/>
      <c r="C21" s="12"/>
      <c r="D21" s="10"/>
    </row>
    <row r="22" ht="19.5" customHeight="1" spans="1:4">
      <c r="A22" s="11"/>
      <c r="B22" s="12"/>
      <c r="C22" s="12"/>
      <c r="D22" s="10"/>
    </row>
    <row r="23" ht="19.5" customHeight="1" spans="1:4">
      <c r="A23" s="11"/>
      <c r="B23" s="12"/>
      <c r="C23" s="12"/>
      <c r="D23" s="10"/>
    </row>
    <row r="24" ht="19.5" customHeight="1" spans="1:4">
      <c r="A24" s="11"/>
      <c r="B24" s="12"/>
      <c r="C24" s="12"/>
      <c r="D24" s="10"/>
    </row>
    <row r="25" ht="19.5" customHeight="1" spans="1:4">
      <c r="A25" s="11"/>
      <c r="B25" s="12"/>
      <c r="C25" s="12"/>
      <c r="D25" s="10"/>
    </row>
    <row r="26" ht="19.5" customHeight="1" spans="1:4">
      <c r="A26" s="11"/>
      <c r="B26" s="12"/>
      <c r="C26" s="12"/>
      <c r="D26" s="10"/>
    </row>
    <row r="27" ht="19.5" customHeight="1" spans="1:4">
      <c r="A27" s="11"/>
      <c r="B27" s="12"/>
      <c r="C27" s="12"/>
      <c r="D27" s="10"/>
    </row>
    <row r="28" ht="19.5" customHeight="1" spans="1:4">
      <c r="A28" s="11"/>
      <c r="B28" s="12"/>
      <c r="C28" s="12"/>
      <c r="D28" s="10"/>
    </row>
    <row r="29" ht="19.5" customHeight="1" spans="1:4">
      <c r="A29" s="11"/>
      <c r="B29" s="12"/>
      <c r="C29" s="12"/>
      <c r="D29" s="10"/>
    </row>
    <row r="30" ht="19.5" customHeight="1" spans="1:4">
      <c r="A30" s="11"/>
      <c r="B30" s="12"/>
      <c r="C30" s="12"/>
      <c r="D30" s="10"/>
    </row>
    <row r="31" ht="19.5" customHeight="1" spans="1:4">
      <c r="A31" s="11"/>
      <c r="B31" s="12"/>
      <c r="C31" s="12"/>
      <c r="D31" s="10"/>
    </row>
    <row r="32" ht="19.5" customHeight="1" spans="1:4">
      <c r="A32" s="11"/>
      <c r="B32" s="12"/>
      <c r="C32" s="12"/>
      <c r="D32" s="10"/>
    </row>
    <row r="33" ht="19.5" customHeight="1" spans="1:4">
      <c r="A33" s="8" t="s">
        <v>106</v>
      </c>
      <c r="B33" s="9">
        <v>596</v>
      </c>
      <c r="C33" s="9">
        <v>596</v>
      </c>
      <c r="D33" s="10"/>
    </row>
    <row r="34" ht="19.5" customHeight="1" spans="1:4">
      <c r="A34" s="16" t="s">
        <v>107</v>
      </c>
      <c r="B34" s="17">
        <v>6508</v>
      </c>
      <c r="C34" s="17">
        <v>6508</v>
      </c>
      <c r="D34" s="18"/>
    </row>
  </sheetData>
  <mergeCells count="1">
    <mergeCell ref="A1:D1"/>
  </mergeCells>
  <printOptions horizontalCentered="1"/>
  <pageMargins left="0.786805555555556" right="0.707638888888889" top="0.699305555555556" bottom="0.747916666666667" header="0.313888888888889" footer="0.313888888888889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2"/>
  <sheetViews>
    <sheetView showGridLines="0" showZeros="0" zoomScale="160" zoomScaleNormal="160" workbookViewId="0">
      <selection activeCell="D35" sqref="D35"/>
    </sheetView>
  </sheetViews>
  <sheetFormatPr defaultColWidth="9.25" defaultRowHeight="15.75"/>
  <cols>
    <col min="1" max="1" width="31.625" style="148" customWidth="1"/>
    <col min="2" max="3" width="15.75" style="149" customWidth="1"/>
    <col min="4" max="4" width="15.75" style="148" customWidth="1"/>
    <col min="5" max="6" width="9.25" style="148"/>
    <col min="7" max="8" width="9.25" style="148" hidden="1" customWidth="1"/>
    <col min="9" max="16384" width="9.25" style="148"/>
  </cols>
  <sheetData>
    <row r="1" s="147" customFormat="1" ht="36" customHeight="1" spans="1:6">
      <c r="A1" s="122" t="s">
        <v>108</v>
      </c>
      <c r="B1" s="122"/>
      <c r="C1" s="122"/>
      <c r="D1" s="122"/>
      <c r="E1" s="150"/>
      <c r="F1" s="150"/>
    </row>
    <row r="2" ht="26.25" customHeight="1" spans="1:13">
      <c r="A2" s="151"/>
      <c r="B2" s="152"/>
      <c r="C2" s="152"/>
      <c r="D2" s="153" t="s">
        <v>109</v>
      </c>
      <c r="E2" s="154"/>
      <c r="F2" s="154"/>
      <c r="G2" s="154"/>
      <c r="H2" s="154"/>
      <c r="I2" s="154"/>
      <c r="J2" s="154"/>
      <c r="K2" s="154"/>
      <c r="L2" s="154"/>
      <c r="M2" s="154"/>
    </row>
    <row r="3" ht="29.25" customHeight="1" spans="1:13">
      <c r="A3" s="155" t="s">
        <v>74</v>
      </c>
      <c r="B3" s="156" t="s">
        <v>110</v>
      </c>
      <c r="C3" s="156" t="s">
        <v>111</v>
      </c>
      <c r="D3" s="157" t="s">
        <v>112</v>
      </c>
      <c r="E3" s="154"/>
      <c r="F3" s="154"/>
      <c r="G3" s="154"/>
      <c r="H3" s="154"/>
      <c r="I3" s="154"/>
      <c r="J3" s="154"/>
      <c r="K3" s="154"/>
      <c r="L3" s="154"/>
      <c r="M3" s="154"/>
    </row>
    <row r="4" ht="15" customHeight="1" spans="1:13">
      <c r="A4" s="158" t="s">
        <v>7</v>
      </c>
      <c r="B4" s="159">
        <f>SUM(B5:B19)</f>
        <v>63459</v>
      </c>
      <c r="C4" s="159">
        <f>SUM(C5:C19)</f>
        <v>72112</v>
      </c>
      <c r="D4" s="160">
        <f>+(C4-B4)/B4*100</f>
        <v>13.6355757260593</v>
      </c>
      <c r="E4" s="154"/>
      <c r="F4" s="154"/>
      <c r="G4" s="154"/>
      <c r="H4" s="154"/>
      <c r="I4" s="154"/>
      <c r="J4" s="154"/>
      <c r="K4" s="154"/>
      <c r="L4" s="154"/>
      <c r="M4" s="154"/>
    </row>
    <row r="5" ht="15" customHeight="1" spans="1:13">
      <c r="A5" s="161" t="s">
        <v>8</v>
      </c>
      <c r="B5" s="162">
        <v>18300</v>
      </c>
      <c r="C5" s="162">
        <v>21788</v>
      </c>
      <c r="D5" s="160">
        <f t="shared" ref="D5:D40" si="0">+(C5-B5)/B5*100</f>
        <v>19.0601092896175</v>
      </c>
      <c r="E5" s="154"/>
      <c r="F5" s="154"/>
      <c r="G5" s="154"/>
      <c r="H5" s="154"/>
      <c r="I5" s="154"/>
      <c r="J5" s="154"/>
      <c r="K5" s="154"/>
      <c r="L5" s="154"/>
      <c r="M5" s="154"/>
    </row>
    <row r="6" ht="15" customHeight="1" spans="1:13">
      <c r="A6" s="161" t="s">
        <v>9</v>
      </c>
      <c r="B6" s="162">
        <v>69</v>
      </c>
      <c r="C6" s="162"/>
      <c r="D6" s="160"/>
      <c r="E6" s="154"/>
      <c r="F6" s="154"/>
      <c r="G6" s="154">
        <f>+B5+B6</f>
        <v>18369</v>
      </c>
      <c r="H6" s="154">
        <f>+C5/G6</f>
        <v>1.1861288039632</v>
      </c>
      <c r="I6" s="154"/>
      <c r="J6" s="154"/>
      <c r="K6" s="154"/>
      <c r="L6" s="154"/>
      <c r="M6" s="154"/>
    </row>
    <row r="7" ht="15" customHeight="1" spans="1:13">
      <c r="A7" s="161" t="s">
        <v>10</v>
      </c>
      <c r="B7" s="162">
        <v>5233</v>
      </c>
      <c r="C7" s="162">
        <v>6244</v>
      </c>
      <c r="D7" s="160">
        <f t="shared" si="0"/>
        <v>19.3197018918402</v>
      </c>
      <c r="E7" s="154"/>
      <c r="F7" s="154"/>
      <c r="G7" s="154"/>
      <c r="H7" s="154"/>
      <c r="I7" s="154"/>
      <c r="J7" s="154"/>
      <c r="K7" s="154"/>
      <c r="L7" s="154"/>
      <c r="M7" s="154"/>
    </row>
    <row r="8" ht="15" customHeight="1" spans="1:13">
      <c r="A8" s="161" t="s">
        <v>11</v>
      </c>
      <c r="B8" s="159"/>
      <c r="C8" s="159"/>
      <c r="D8" s="160"/>
      <c r="E8" s="154"/>
      <c r="F8" s="154"/>
      <c r="G8" s="154"/>
      <c r="H8" s="154"/>
      <c r="I8" s="154"/>
      <c r="J8" s="154"/>
      <c r="K8" s="154"/>
      <c r="L8" s="154"/>
      <c r="M8" s="154"/>
    </row>
    <row r="9" ht="15" customHeight="1" spans="1:13">
      <c r="A9" s="161" t="s">
        <v>12</v>
      </c>
      <c r="B9" s="162">
        <v>3294</v>
      </c>
      <c r="C9" s="162">
        <v>3920</v>
      </c>
      <c r="D9" s="160">
        <f t="shared" si="0"/>
        <v>19.0042501517911</v>
      </c>
      <c r="E9" s="154"/>
      <c r="F9" s="154"/>
      <c r="G9" s="154"/>
      <c r="H9" s="154"/>
      <c r="I9" s="154"/>
      <c r="J9" s="154"/>
      <c r="K9" s="154"/>
      <c r="L9" s="154"/>
      <c r="M9" s="154"/>
    </row>
    <row r="10" ht="15" customHeight="1" spans="1:13">
      <c r="A10" s="161" t="s">
        <v>13</v>
      </c>
      <c r="B10" s="162">
        <v>3</v>
      </c>
      <c r="C10" s="162"/>
      <c r="D10" s="160"/>
      <c r="E10" s="154"/>
      <c r="F10" s="154"/>
      <c r="G10" s="154"/>
      <c r="H10" s="154"/>
      <c r="I10" s="154"/>
      <c r="J10" s="154"/>
      <c r="K10" s="154"/>
      <c r="L10" s="154"/>
      <c r="M10" s="154"/>
    </row>
    <row r="11" ht="15" customHeight="1" spans="1:13">
      <c r="A11" s="161" t="s">
        <v>14</v>
      </c>
      <c r="B11" s="162">
        <v>4300</v>
      </c>
      <c r="C11" s="162">
        <v>5150</v>
      </c>
      <c r="D11" s="160">
        <f t="shared" si="0"/>
        <v>19.7674418604651</v>
      </c>
      <c r="E11" s="154"/>
      <c r="F11" s="154"/>
      <c r="G11" s="154"/>
      <c r="H11" s="154"/>
      <c r="I11" s="154"/>
      <c r="J11" s="154"/>
      <c r="K11" s="154"/>
      <c r="L11" s="154"/>
      <c r="M11" s="154"/>
    </row>
    <row r="12" ht="15" customHeight="1" spans="1:13">
      <c r="A12" s="161" t="s">
        <v>15</v>
      </c>
      <c r="B12" s="162">
        <v>4300</v>
      </c>
      <c r="C12" s="162">
        <v>5150</v>
      </c>
      <c r="D12" s="160">
        <f t="shared" si="0"/>
        <v>19.7674418604651</v>
      </c>
      <c r="E12" s="154"/>
      <c r="F12" s="154"/>
      <c r="G12" s="154"/>
      <c r="H12" s="154"/>
      <c r="I12" s="154"/>
      <c r="J12" s="154"/>
      <c r="K12" s="154"/>
      <c r="L12" s="154"/>
      <c r="M12" s="154"/>
    </row>
    <row r="13" ht="15" customHeight="1" spans="1:13">
      <c r="A13" s="161" t="s">
        <v>16</v>
      </c>
      <c r="B13" s="162">
        <v>1000</v>
      </c>
      <c r="C13" s="162">
        <v>1200</v>
      </c>
      <c r="D13" s="160">
        <f t="shared" si="0"/>
        <v>20</v>
      </c>
      <c r="E13" s="154"/>
      <c r="F13" s="154"/>
      <c r="G13" s="154"/>
      <c r="H13" s="154"/>
      <c r="I13" s="154"/>
      <c r="J13" s="154"/>
      <c r="K13" s="154"/>
      <c r="L13" s="154"/>
      <c r="M13" s="154"/>
    </row>
    <row r="14" ht="15" customHeight="1" spans="1:13">
      <c r="A14" s="161" t="s">
        <v>17</v>
      </c>
      <c r="B14" s="162">
        <v>12460</v>
      </c>
      <c r="C14" s="162">
        <v>12460</v>
      </c>
      <c r="D14" s="160"/>
      <c r="E14" s="154"/>
      <c r="F14" s="154"/>
      <c r="G14" s="154"/>
      <c r="H14" s="154"/>
      <c r="I14" s="154"/>
      <c r="J14" s="154"/>
      <c r="K14" s="154"/>
      <c r="L14" s="154"/>
      <c r="M14" s="154"/>
    </row>
    <row r="15" ht="15" customHeight="1" spans="1:13">
      <c r="A15" s="161" t="s">
        <v>18</v>
      </c>
      <c r="B15" s="162">
        <v>5600</v>
      </c>
      <c r="C15" s="162">
        <v>6700</v>
      </c>
      <c r="D15" s="160">
        <f t="shared" si="0"/>
        <v>19.6428571428571</v>
      </c>
      <c r="E15" s="154"/>
      <c r="F15" s="154"/>
      <c r="G15" s="154"/>
      <c r="H15" s="154"/>
      <c r="I15" s="154"/>
      <c r="J15" s="154"/>
      <c r="K15" s="154"/>
      <c r="L15" s="154"/>
      <c r="M15" s="154"/>
    </row>
    <row r="16" ht="15" customHeight="1" spans="1:13">
      <c r="A16" s="161" t="s">
        <v>19</v>
      </c>
      <c r="B16" s="162">
        <v>2900</v>
      </c>
      <c r="C16" s="162">
        <v>3500</v>
      </c>
      <c r="D16" s="160"/>
      <c r="E16" s="154"/>
      <c r="F16" s="154"/>
      <c r="G16" s="154"/>
      <c r="H16" s="154"/>
      <c r="I16" s="154"/>
      <c r="J16" s="154"/>
      <c r="K16" s="154"/>
      <c r="L16" s="154"/>
      <c r="M16" s="154"/>
    </row>
    <row r="17" ht="15" customHeight="1" spans="1:13">
      <c r="A17" s="161" t="s">
        <v>20</v>
      </c>
      <c r="B17" s="162">
        <v>2840</v>
      </c>
      <c r="C17" s="162">
        <v>2800</v>
      </c>
      <c r="D17" s="160">
        <f t="shared" si="0"/>
        <v>-1.40845070422535</v>
      </c>
      <c r="E17" s="154"/>
      <c r="F17" s="154"/>
      <c r="G17" s="154"/>
      <c r="H17" s="154"/>
      <c r="I17" s="154"/>
      <c r="J17" s="154"/>
      <c r="K17" s="154"/>
      <c r="L17" s="154"/>
      <c r="M17" s="154"/>
    </row>
    <row r="18" ht="15" customHeight="1" spans="1:13">
      <c r="A18" s="161" t="s">
        <v>21</v>
      </c>
      <c r="B18" s="162">
        <v>3160</v>
      </c>
      <c r="C18" s="162">
        <v>3200</v>
      </c>
      <c r="D18" s="160">
        <f t="shared" si="0"/>
        <v>1.26582278481013</v>
      </c>
      <c r="E18" s="154"/>
      <c r="F18" s="154"/>
      <c r="G18" s="154"/>
      <c r="H18" s="154"/>
      <c r="I18" s="154"/>
      <c r="J18" s="154"/>
      <c r="K18" s="154"/>
      <c r="L18" s="154"/>
      <c r="M18" s="154"/>
    </row>
    <row r="19" ht="15" customHeight="1" spans="1:13">
      <c r="A19" s="161" t="s">
        <v>22</v>
      </c>
      <c r="B19" s="159"/>
      <c r="C19" s="159"/>
      <c r="D19" s="160"/>
      <c r="E19" s="154"/>
      <c r="F19" s="154"/>
      <c r="G19" s="154"/>
      <c r="H19" s="154"/>
      <c r="I19" s="154"/>
      <c r="J19" s="154"/>
      <c r="K19" s="154"/>
      <c r="L19" s="154"/>
      <c r="M19" s="154"/>
    </row>
    <row r="20" ht="15" customHeight="1" spans="1:13">
      <c r="A20" s="158" t="s">
        <v>23</v>
      </c>
      <c r="B20" s="159">
        <f>SUM(B21:B28)</f>
        <v>47260</v>
      </c>
      <c r="C20" s="159">
        <f>SUM(C21:C28)</f>
        <v>43900</v>
      </c>
      <c r="D20" s="160">
        <f t="shared" si="0"/>
        <v>-7.10960643250106</v>
      </c>
      <c r="E20" s="154"/>
      <c r="F20" s="154"/>
      <c r="G20" s="154"/>
      <c r="H20" s="154"/>
      <c r="I20" s="154"/>
      <c r="J20" s="154"/>
      <c r="K20" s="154"/>
      <c r="L20" s="154"/>
      <c r="M20" s="154"/>
    </row>
    <row r="21" ht="15" customHeight="1" spans="1:13">
      <c r="A21" s="161" t="s">
        <v>24</v>
      </c>
      <c r="B21" s="162">
        <v>6260</v>
      </c>
      <c r="C21" s="162">
        <v>7900</v>
      </c>
      <c r="D21" s="160">
        <f t="shared" si="0"/>
        <v>26.1980830670927</v>
      </c>
      <c r="E21" s="154"/>
      <c r="F21" s="154"/>
      <c r="G21" s="154"/>
      <c r="H21" s="154"/>
      <c r="I21" s="154"/>
      <c r="J21" s="154"/>
      <c r="K21" s="154"/>
      <c r="L21" s="154"/>
      <c r="M21" s="154"/>
    </row>
    <row r="22" ht="15" customHeight="1" spans="1:13">
      <c r="A22" s="161" t="s">
        <v>25</v>
      </c>
      <c r="B22" s="162">
        <v>4300</v>
      </c>
      <c r="C22" s="162">
        <v>2000</v>
      </c>
      <c r="D22" s="160">
        <f t="shared" si="0"/>
        <v>-53.4883720930233</v>
      </c>
      <c r="E22" s="154"/>
      <c r="F22" s="154"/>
      <c r="G22" s="154"/>
      <c r="H22" s="154"/>
      <c r="I22" s="154"/>
      <c r="J22" s="154"/>
      <c r="K22" s="154"/>
      <c r="L22" s="154"/>
      <c r="M22" s="154"/>
    </row>
    <row r="23" ht="15" customHeight="1" spans="1:13">
      <c r="A23" s="161" t="s">
        <v>26</v>
      </c>
      <c r="B23" s="162">
        <v>400</v>
      </c>
      <c r="C23" s="162">
        <v>400</v>
      </c>
      <c r="D23" s="160"/>
      <c r="E23" s="154"/>
      <c r="F23" s="154"/>
      <c r="G23" s="154"/>
      <c r="H23" s="154"/>
      <c r="I23" s="154"/>
      <c r="J23" s="154"/>
      <c r="K23" s="154"/>
      <c r="L23" s="154"/>
      <c r="M23" s="154"/>
    </row>
    <row r="24" ht="15" customHeight="1" spans="1:13">
      <c r="A24" s="161" t="s">
        <v>27</v>
      </c>
      <c r="B24" s="159"/>
      <c r="C24" s="162"/>
      <c r="D24" s="160"/>
      <c r="E24" s="154"/>
      <c r="F24" s="154"/>
      <c r="G24" s="154"/>
      <c r="H24" s="154"/>
      <c r="I24" s="154"/>
      <c r="J24" s="154"/>
      <c r="K24" s="154"/>
      <c r="L24" s="154"/>
      <c r="M24" s="154"/>
    </row>
    <row r="25" ht="15" customHeight="1" spans="1:13">
      <c r="A25" s="161" t="s">
        <v>28</v>
      </c>
      <c r="B25" s="162">
        <v>31870</v>
      </c>
      <c r="C25" s="162">
        <v>29600</v>
      </c>
      <c r="D25" s="160">
        <f t="shared" si="0"/>
        <v>-7.12268591151553</v>
      </c>
      <c r="E25" s="154"/>
      <c r="F25" s="154"/>
      <c r="G25" s="154"/>
      <c r="H25" s="154"/>
      <c r="I25" s="154"/>
      <c r="J25" s="154"/>
      <c r="K25" s="154"/>
      <c r="L25" s="154"/>
      <c r="M25" s="154"/>
    </row>
    <row r="26" ht="15" customHeight="1" spans="1:13">
      <c r="A26" s="161" t="s">
        <v>29</v>
      </c>
      <c r="B26" s="162">
        <v>10</v>
      </c>
      <c r="C26" s="159"/>
      <c r="D26" s="160"/>
      <c r="E26" s="154"/>
      <c r="F26" s="154"/>
      <c r="G26" s="154"/>
      <c r="H26" s="154"/>
      <c r="I26" s="154"/>
      <c r="J26" s="154"/>
      <c r="K26" s="154"/>
      <c r="L26" s="154"/>
      <c r="M26" s="154"/>
    </row>
    <row r="27" ht="15" customHeight="1" spans="1:13">
      <c r="A27" s="161" t="s">
        <v>30</v>
      </c>
      <c r="B27" s="162">
        <v>3000</v>
      </c>
      <c r="C27" s="162">
        <v>4000</v>
      </c>
      <c r="D27" s="160">
        <f t="shared" si="0"/>
        <v>33.3333333333333</v>
      </c>
      <c r="E27" s="154"/>
      <c r="F27" s="154"/>
      <c r="G27" s="154"/>
      <c r="H27" s="154"/>
      <c r="I27" s="154"/>
      <c r="J27" s="154"/>
      <c r="K27" s="154"/>
      <c r="L27" s="154"/>
      <c r="M27" s="154"/>
    </row>
    <row r="28" ht="15" customHeight="1" spans="1:13">
      <c r="A28" s="161" t="s">
        <v>31</v>
      </c>
      <c r="B28" s="162">
        <v>1420</v>
      </c>
      <c r="C28" s="159"/>
      <c r="D28" s="160">
        <f t="shared" si="0"/>
        <v>-100</v>
      </c>
      <c r="E28" s="154"/>
      <c r="F28" s="154"/>
      <c r="G28" s="154"/>
      <c r="H28" s="154"/>
      <c r="I28" s="154"/>
      <c r="J28" s="154"/>
      <c r="K28" s="154"/>
      <c r="L28" s="154"/>
      <c r="M28" s="154"/>
    </row>
    <row r="29" ht="15" customHeight="1" spans="1:13">
      <c r="A29" s="163" t="s">
        <v>32</v>
      </c>
      <c r="B29" s="159">
        <f>+B4+B20</f>
        <v>110719</v>
      </c>
      <c r="C29" s="159">
        <f>+C4+C20</f>
        <v>116012</v>
      </c>
      <c r="D29" s="160">
        <f t="shared" si="0"/>
        <v>4.78057063376656</v>
      </c>
      <c r="E29" s="154"/>
      <c r="F29" s="154"/>
      <c r="G29" s="154"/>
      <c r="H29" s="154"/>
      <c r="I29" s="154"/>
      <c r="J29" s="154"/>
      <c r="K29" s="154"/>
      <c r="L29" s="154"/>
      <c r="M29" s="154"/>
    </row>
    <row r="30" ht="15" customHeight="1" spans="1:13">
      <c r="A30" s="158" t="s">
        <v>33</v>
      </c>
      <c r="B30" s="159">
        <f>SUM(B31:B33)</f>
        <v>42763.1428571429</v>
      </c>
      <c r="C30" s="159">
        <f>SUM(C31:C33)</f>
        <v>50829.6666666667</v>
      </c>
      <c r="D30" s="160">
        <f t="shared" si="0"/>
        <v>18.8632623108908</v>
      </c>
      <c r="E30" s="154"/>
      <c r="F30" s="154"/>
      <c r="G30" s="154"/>
      <c r="H30" s="154"/>
      <c r="I30" s="154"/>
      <c r="J30" s="154"/>
      <c r="K30" s="154"/>
      <c r="L30" s="154"/>
      <c r="M30" s="154"/>
    </row>
    <row r="31" ht="15" customHeight="1" spans="1:13">
      <c r="A31" s="161" t="s">
        <v>34</v>
      </c>
      <c r="B31" s="159">
        <v>24400</v>
      </c>
      <c r="C31" s="162">
        <v>29049.6666666667</v>
      </c>
      <c r="D31" s="160">
        <f t="shared" si="0"/>
        <v>19.0560109289618</v>
      </c>
      <c r="E31" s="154"/>
      <c r="F31" s="154"/>
      <c r="G31" s="154"/>
      <c r="H31" s="154"/>
      <c r="I31" s="154"/>
      <c r="J31" s="154"/>
      <c r="K31" s="154"/>
      <c r="L31" s="154"/>
      <c r="M31" s="154"/>
    </row>
    <row r="32" ht="15" customHeight="1" spans="1:13">
      <c r="A32" s="161" t="s">
        <v>35</v>
      </c>
      <c r="B32" s="159">
        <v>92</v>
      </c>
      <c r="C32" s="159"/>
      <c r="D32" s="160">
        <f t="shared" si="0"/>
        <v>-100</v>
      </c>
      <c r="E32" s="154"/>
      <c r="F32" s="154"/>
      <c r="G32" s="154"/>
      <c r="H32" s="154"/>
      <c r="I32" s="154"/>
      <c r="J32" s="154"/>
      <c r="K32" s="154"/>
      <c r="L32" s="154"/>
      <c r="M32" s="154"/>
    </row>
    <row r="33" ht="15" customHeight="1" spans="1:13">
      <c r="A33" s="161" t="s">
        <v>36</v>
      </c>
      <c r="B33" s="159">
        <v>18271.1428571429</v>
      </c>
      <c r="C33" s="162">
        <v>21780</v>
      </c>
      <c r="D33" s="160">
        <f t="shared" si="0"/>
        <v>19.2043659791396</v>
      </c>
      <c r="E33" s="154"/>
      <c r="F33" s="154"/>
      <c r="G33" s="154"/>
      <c r="H33" s="154"/>
      <c r="I33" s="154"/>
      <c r="J33" s="154"/>
      <c r="K33" s="154"/>
      <c r="L33" s="154"/>
      <c r="M33" s="154"/>
    </row>
    <row r="34" ht="15" customHeight="1" spans="1:13">
      <c r="A34" s="158" t="s">
        <v>37</v>
      </c>
      <c r="B34" s="159">
        <f>SUM(B35:B39)</f>
        <v>15118</v>
      </c>
      <c r="C34" s="159">
        <f>SUM(C35:C39)</f>
        <v>16958.6666666667</v>
      </c>
      <c r="D34" s="160">
        <f t="shared" si="0"/>
        <v>12.1753318340171</v>
      </c>
      <c r="E34" s="154"/>
      <c r="F34" s="154"/>
      <c r="G34" s="154"/>
      <c r="H34" s="154"/>
      <c r="I34" s="154"/>
      <c r="J34" s="154"/>
      <c r="K34" s="154"/>
      <c r="L34" s="154"/>
      <c r="M34" s="154"/>
    </row>
    <row r="35" ht="15" customHeight="1" spans="1:13">
      <c r="A35" s="161" t="s">
        <v>38</v>
      </c>
      <c r="B35" s="159">
        <v>6100</v>
      </c>
      <c r="C35" s="162">
        <v>7262.66666666667</v>
      </c>
      <c r="D35" s="160">
        <f t="shared" si="0"/>
        <v>19.0601092896175</v>
      </c>
      <c r="E35" s="154"/>
      <c r="F35" s="154"/>
      <c r="G35" s="154"/>
      <c r="H35" s="154"/>
      <c r="I35" s="154"/>
      <c r="J35" s="154"/>
      <c r="K35" s="154"/>
      <c r="L35" s="154"/>
      <c r="M35" s="154"/>
    </row>
    <row r="36" ht="15" customHeight="1" spans="1:13">
      <c r="A36" s="161" t="s">
        <v>113</v>
      </c>
      <c r="B36" s="159">
        <v>23</v>
      </c>
      <c r="C36" s="159"/>
      <c r="D36" s="160"/>
      <c r="E36" s="154"/>
      <c r="F36" s="154"/>
      <c r="G36" s="154"/>
      <c r="H36" s="154"/>
      <c r="I36" s="154"/>
      <c r="J36" s="154"/>
      <c r="K36" s="154"/>
      <c r="L36" s="154"/>
      <c r="M36" s="154"/>
    </row>
    <row r="37" ht="15" customHeight="1" spans="1:13">
      <c r="A37" s="161" t="s">
        <v>40</v>
      </c>
      <c r="B37" s="159">
        <v>3654</v>
      </c>
      <c r="C37" s="162">
        <v>4356</v>
      </c>
      <c r="D37" s="160">
        <f t="shared" si="0"/>
        <v>19.2118226600985</v>
      </c>
      <c r="E37" s="154"/>
      <c r="F37" s="154"/>
      <c r="G37" s="154"/>
      <c r="H37" s="154"/>
      <c r="I37" s="154"/>
      <c r="J37" s="154"/>
      <c r="K37" s="154"/>
      <c r="L37" s="154"/>
      <c r="M37" s="154"/>
    </row>
    <row r="38" ht="15" customHeight="1" spans="1:13">
      <c r="A38" s="161" t="s">
        <v>41</v>
      </c>
      <c r="B38" s="159">
        <v>1</v>
      </c>
      <c r="C38" s="159"/>
      <c r="D38" s="160"/>
      <c r="E38" s="154"/>
      <c r="F38" s="154"/>
      <c r="G38" s="154"/>
      <c r="H38" s="154"/>
      <c r="I38" s="154"/>
      <c r="J38" s="154"/>
      <c r="K38" s="154"/>
      <c r="L38" s="154"/>
      <c r="M38" s="154"/>
    </row>
    <row r="39" ht="15" customHeight="1" spans="1:13">
      <c r="A39" s="161" t="s">
        <v>42</v>
      </c>
      <c r="B39" s="159">
        <v>5340</v>
      </c>
      <c r="C39" s="162">
        <v>5340</v>
      </c>
      <c r="D39" s="160"/>
      <c r="E39" s="154"/>
      <c r="F39" s="154"/>
      <c r="G39" s="154"/>
      <c r="H39" s="154"/>
      <c r="I39" s="154"/>
      <c r="J39" s="154"/>
      <c r="K39" s="154"/>
      <c r="L39" s="154"/>
      <c r="M39" s="154"/>
    </row>
    <row r="40" ht="15" customHeight="1" spans="1:13">
      <c r="A40" s="164" t="s">
        <v>43</v>
      </c>
      <c r="B40" s="165">
        <f>+B29+B30+B34</f>
        <v>168600.142857143</v>
      </c>
      <c r="C40" s="165">
        <f>+C29+C30+C34</f>
        <v>183800.333333333</v>
      </c>
      <c r="D40" s="166">
        <f t="shared" si="0"/>
        <v>9.01552645128528</v>
      </c>
      <c r="E40" s="154"/>
      <c r="F40" s="154"/>
      <c r="G40" s="154"/>
      <c r="H40" s="154"/>
      <c r="I40" s="154"/>
      <c r="J40" s="154"/>
      <c r="K40" s="154"/>
      <c r="L40" s="154"/>
      <c r="M40" s="154"/>
    </row>
    <row r="41" ht="58.5" customHeight="1" spans="1:13">
      <c r="A41" s="167" t="s">
        <v>44</v>
      </c>
      <c r="B41" s="167"/>
      <c r="C41" s="167"/>
      <c r="D41" s="167"/>
      <c r="E41" s="154"/>
      <c r="F41" s="154"/>
      <c r="G41" s="154"/>
      <c r="H41" s="154"/>
      <c r="I41" s="154"/>
      <c r="J41" s="154"/>
      <c r="K41" s="154"/>
      <c r="L41" s="154"/>
      <c r="M41" s="154"/>
    </row>
    <row r="42" ht="14.25" spans="1:13">
      <c r="A42" s="154"/>
      <c r="B42" s="168"/>
      <c r="C42" s="168"/>
      <c r="D42" s="154"/>
      <c r="E42" s="154"/>
      <c r="F42" s="154"/>
      <c r="G42" s="154"/>
      <c r="H42" s="154"/>
      <c r="I42" s="154"/>
      <c r="J42" s="154"/>
      <c r="K42" s="154"/>
      <c r="L42" s="154"/>
      <c r="M42" s="154"/>
    </row>
  </sheetData>
  <mergeCells count="2">
    <mergeCell ref="A1:D1"/>
    <mergeCell ref="A41:D41"/>
  </mergeCells>
  <printOptions horizontalCentered="1"/>
  <pageMargins left="0.590277777777778" right="0.590277777777778" top="0.699305555555556" bottom="0.590277777777778" header="0.196527777777778" footer="0.313888888888889"/>
  <pageSetup paperSize="9" firstPageNumber="6" orientation="portrait" useFirstPageNumber="1" horizontalDpi="180" verticalDpi="180"/>
  <headerFooter alignWithMargins="0" scaleWithDoc="0">
    <oddFooter>&amp;C&amp;10第 &amp;P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2"/>
  <sheetViews>
    <sheetView showZeros="0" zoomScale="205" zoomScaleNormal="205" workbookViewId="0">
      <selection activeCell="A1" sqref="A1:D1"/>
    </sheetView>
  </sheetViews>
  <sheetFormatPr defaultColWidth="9" defaultRowHeight="15.75"/>
  <cols>
    <col min="1" max="1" width="32.25" style="120" customWidth="1"/>
    <col min="2" max="2" width="14.375" style="120" customWidth="1"/>
    <col min="3" max="3" width="14.25" style="121" customWidth="1"/>
    <col min="4" max="4" width="13.75" style="121" customWidth="1"/>
    <col min="5" max="12" width="9" style="120" hidden="1" customWidth="1"/>
    <col min="13" max="16384" width="9" style="120"/>
  </cols>
  <sheetData>
    <row r="1" s="118" customFormat="1" ht="36" customHeight="1" spans="1:6">
      <c r="A1" s="122" t="s">
        <v>114</v>
      </c>
      <c r="B1" s="122"/>
      <c r="C1" s="122"/>
      <c r="D1" s="122"/>
      <c r="E1" s="123"/>
      <c r="F1" s="123"/>
    </row>
    <row r="2" ht="26.25" customHeight="1" spans="1:13">
      <c r="A2" s="124"/>
      <c r="B2" s="124"/>
      <c r="C2" s="125"/>
      <c r="D2" s="126" t="s">
        <v>115</v>
      </c>
      <c r="E2" s="127"/>
      <c r="F2" s="127"/>
      <c r="G2" s="127"/>
      <c r="H2" s="127"/>
      <c r="I2" s="127"/>
      <c r="J2" s="127"/>
      <c r="K2" s="127"/>
      <c r="L2" s="127"/>
      <c r="M2" s="127"/>
    </row>
    <row r="3" ht="29.25" customHeight="1" spans="1:13">
      <c r="A3" s="26" t="s">
        <v>116</v>
      </c>
      <c r="B3" s="128" t="s">
        <v>117</v>
      </c>
      <c r="C3" s="128" t="s">
        <v>118</v>
      </c>
      <c r="D3" s="129" t="s">
        <v>112</v>
      </c>
      <c r="E3" s="130" t="s">
        <v>119</v>
      </c>
      <c r="F3" s="127" t="s">
        <v>3</v>
      </c>
      <c r="G3" s="127"/>
      <c r="H3" s="127"/>
      <c r="I3" s="127"/>
      <c r="J3" s="127" t="s">
        <v>120</v>
      </c>
      <c r="K3" s="127"/>
      <c r="L3" s="127"/>
      <c r="M3" s="127"/>
    </row>
    <row r="4" s="119" customFormat="1" ht="22.5" customHeight="1" spans="1:13">
      <c r="A4" s="131" t="s">
        <v>50</v>
      </c>
      <c r="B4" s="132">
        <v>8073</v>
      </c>
      <c r="C4" s="133">
        <v>9872</v>
      </c>
      <c r="D4" s="134">
        <f>+(C4-B4)/B4*100</f>
        <v>22.2841570667658</v>
      </c>
      <c r="E4" s="127">
        <v>42029</v>
      </c>
      <c r="F4" s="127">
        <v>40043</v>
      </c>
      <c r="G4" s="127">
        <f>+E4/F4</f>
        <v>1.04959668356517</v>
      </c>
      <c r="H4" s="127">
        <v>4.42</v>
      </c>
      <c r="I4" s="127">
        <f>C4/(H4/100+1)</f>
        <v>9454.12756176978</v>
      </c>
      <c r="J4" s="127">
        <f>ROUND(I4,0)</f>
        <v>9454</v>
      </c>
      <c r="K4" s="143">
        <f>+B4-F4</f>
        <v>-31970</v>
      </c>
      <c r="L4" s="143">
        <f>+E4+B4</f>
        <v>50102</v>
      </c>
      <c r="M4" s="127"/>
    </row>
    <row r="5" s="119" customFormat="1" ht="22.5" customHeight="1" spans="1:13">
      <c r="A5" s="131" t="s">
        <v>51</v>
      </c>
      <c r="B5" s="132"/>
      <c r="C5" s="133"/>
      <c r="D5" s="134"/>
      <c r="E5" s="127">
        <v>0</v>
      </c>
      <c r="F5" s="127">
        <v>0</v>
      </c>
      <c r="G5" s="127" t="e">
        <f t="shared" ref="G5:G26" si="0">+E5/F5</f>
        <v>#DIV/0!</v>
      </c>
      <c r="H5" s="127"/>
      <c r="I5" s="127">
        <f t="shared" ref="I5:I24" si="1">C5/(H5/100+1)</f>
        <v>0</v>
      </c>
      <c r="J5" s="127">
        <f t="shared" ref="J5:J24" si="2">ROUND(I5,0)</f>
        <v>0</v>
      </c>
      <c r="K5" s="143">
        <f t="shared" ref="K5:K24" si="3">+B5-F5</f>
        <v>0</v>
      </c>
      <c r="L5" s="143">
        <f t="shared" ref="L5:L27" si="4">+E5+B5</f>
        <v>0</v>
      </c>
      <c r="M5" s="127"/>
    </row>
    <row r="6" s="119" customFormat="1" ht="22.5" customHeight="1" spans="1:13">
      <c r="A6" s="131" t="s">
        <v>52</v>
      </c>
      <c r="B6" s="132"/>
      <c r="C6" s="133"/>
      <c r="D6" s="134"/>
      <c r="E6" s="127">
        <v>1065</v>
      </c>
      <c r="F6" s="127">
        <v>0</v>
      </c>
      <c r="G6" s="127" t="e">
        <f t="shared" si="0"/>
        <v>#DIV/0!</v>
      </c>
      <c r="H6" s="127">
        <v>51.94</v>
      </c>
      <c r="I6" s="127">
        <f t="shared" si="1"/>
        <v>0</v>
      </c>
      <c r="J6" s="127">
        <f t="shared" si="2"/>
        <v>0</v>
      </c>
      <c r="K6" s="143">
        <f t="shared" si="3"/>
        <v>0</v>
      </c>
      <c r="L6" s="143">
        <f t="shared" si="4"/>
        <v>1065</v>
      </c>
      <c r="M6" s="127"/>
    </row>
    <row r="7" s="119" customFormat="1" ht="22.5" customHeight="1" spans="1:13">
      <c r="A7" s="131" t="s">
        <v>53</v>
      </c>
      <c r="B7" s="132">
        <v>1295</v>
      </c>
      <c r="C7" s="133">
        <v>2035</v>
      </c>
      <c r="D7" s="134">
        <f t="shared" ref="D7:D29" si="5">+(C7-B7)/B7*100</f>
        <v>57.1428571428571</v>
      </c>
      <c r="E7" s="127">
        <v>42104</v>
      </c>
      <c r="F7" s="127">
        <v>33471</v>
      </c>
      <c r="G7" s="127">
        <f t="shared" si="0"/>
        <v>1.25792477069702</v>
      </c>
      <c r="H7" s="127">
        <v>5.4</v>
      </c>
      <c r="I7" s="127">
        <f t="shared" si="1"/>
        <v>1930.74003795066</v>
      </c>
      <c r="J7" s="127">
        <f t="shared" si="2"/>
        <v>1931</v>
      </c>
      <c r="K7" s="143">
        <f t="shared" si="3"/>
        <v>-32176</v>
      </c>
      <c r="L7" s="143">
        <f t="shared" si="4"/>
        <v>43399</v>
      </c>
      <c r="M7" s="127"/>
    </row>
    <row r="8" s="119" customFormat="1" ht="22.5" customHeight="1" spans="1:13">
      <c r="A8" s="131" t="s">
        <v>54</v>
      </c>
      <c r="B8" s="132">
        <v>664</v>
      </c>
      <c r="C8" s="135">
        <v>2800</v>
      </c>
      <c r="D8" s="134">
        <f t="shared" si="5"/>
        <v>321.686746987952</v>
      </c>
      <c r="E8" s="127">
        <v>22238</v>
      </c>
      <c r="F8" s="127">
        <v>14538</v>
      </c>
      <c r="G8" s="127">
        <f t="shared" si="0"/>
        <v>1.52964644380245</v>
      </c>
      <c r="H8" s="127">
        <v>5.14</v>
      </c>
      <c r="I8" s="127">
        <f t="shared" si="1"/>
        <v>2663.11584553928</v>
      </c>
      <c r="J8" s="127">
        <f t="shared" si="2"/>
        <v>2663</v>
      </c>
      <c r="K8" s="143">
        <f t="shared" si="3"/>
        <v>-13874</v>
      </c>
      <c r="L8" s="143">
        <f t="shared" si="4"/>
        <v>22902</v>
      </c>
      <c r="M8" s="127"/>
    </row>
    <row r="9" s="119" customFormat="1" ht="22.5" customHeight="1" spans="1:13">
      <c r="A9" s="131" t="s">
        <v>55</v>
      </c>
      <c r="B9" s="132">
        <v>238</v>
      </c>
      <c r="C9" s="133">
        <v>15204</v>
      </c>
      <c r="D9" s="134">
        <f t="shared" si="5"/>
        <v>6288.23529411765</v>
      </c>
      <c r="E9" s="127">
        <v>3793</v>
      </c>
      <c r="F9" s="127">
        <v>3574</v>
      </c>
      <c r="G9" s="127">
        <f t="shared" si="0"/>
        <v>1.06127588136542</v>
      </c>
      <c r="H9" s="127">
        <v>24.49</v>
      </c>
      <c r="I9" s="127">
        <f t="shared" si="1"/>
        <v>12213.0291589686</v>
      </c>
      <c r="J9" s="127">
        <f t="shared" si="2"/>
        <v>12213</v>
      </c>
      <c r="K9" s="143">
        <f t="shared" si="3"/>
        <v>-3336</v>
      </c>
      <c r="L9" s="143">
        <f t="shared" si="4"/>
        <v>4031</v>
      </c>
      <c r="M9" s="127"/>
    </row>
    <row r="10" s="119" customFormat="1" ht="22.5" customHeight="1" spans="1:13">
      <c r="A10" s="131" t="s">
        <v>56</v>
      </c>
      <c r="B10" s="132">
        <v>2171</v>
      </c>
      <c r="C10" s="133">
        <v>2175</v>
      </c>
      <c r="D10" s="134">
        <f t="shared" si="5"/>
        <v>0.184246890833717</v>
      </c>
      <c r="E10" s="127">
        <v>9030</v>
      </c>
      <c r="F10" s="127">
        <v>3619</v>
      </c>
      <c r="G10" s="127">
        <f t="shared" si="0"/>
        <v>2.49516441005803</v>
      </c>
      <c r="H10" s="127">
        <v>49.42</v>
      </c>
      <c r="I10" s="127">
        <f t="shared" si="1"/>
        <v>1455.62842992906</v>
      </c>
      <c r="J10" s="127">
        <f t="shared" si="2"/>
        <v>1456</v>
      </c>
      <c r="K10" s="143">
        <f t="shared" si="3"/>
        <v>-1448</v>
      </c>
      <c r="L10" s="143">
        <f t="shared" si="4"/>
        <v>11201</v>
      </c>
      <c r="M10" s="127"/>
    </row>
    <row r="11" s="119" customFormat="1" ht="22.5" customHeight="1" spans="1:13">
      <c r="A11" s="131" t="s">
        <v>57</v>
      </c>
      <c r="B11" s="132">
        <v>3689</v>
      </c>
      <c r="C11" s="133">
        <v>3033</v>
      </c>
      <c r="D11" s="134">
        <f t="shared" si="5"/>
        <v>-17.7825969097316</v>
      </c>
      <c r="E11" s="127">
        <v>77147</v>
      </c>
      <c r="F11" s="127">
        <v>57637</v>
      </c>
      <c r="G11" s="127">
        <f t="shared" si="0"/>
        <v>1.33849783992921</v>
      </c>
      <c r="H11" s="127">
        <v>13.24</v>
      </c>
      <c r="I11" s="127">
        <f t="shared" si="1"/>
        <v>2678.3821971035</v>
      </c>
      <c r="J11" s="127">
        <f t="shared" si="2"/>
        <v>2678</v>
      </c>
      <c r="K11" s="143">
        <f t="shared" si="3"/>
        <v>-53948</v>
      </c>
      <c r="L11" s="143">
        <f t="shared" si="4"/>
        <v>80836</v>
      </c>
      <c r="M11" s="127"/>
    </row>
    <row r="12" s="119" customFormat="1" ht="22.5" customHeight="1" spans="1:13">
      <c r="A12" s="131" t="s">
        <v>58</v>
      </c>
      <c r="B12" s="132">
        <v>1460</v>
      </c>
      <c r="C12" s="133">
        <v>1855</v>
      </c>
      <c r="D12" s="134">
        <f t="shared" si="5"/>
        <v>27.0547945205479</v>
      </c>
      <c r="E12" s="127">
        <v>24168</v>
      </c>
      <c r="F12" s="127">
        <v>9916</v>
      </c>
      <c r="G12" s="127">
        <f t="shared" si="0"/>
        <v>2.43727309398951</v>
      </c>
      <c r="H12" s="127">
        <v>8.7</v>
      </c>
      <c r="I12" s="127">
        <f t="shared" si="1"/>
        <v>1706.53173873045</v>
      </c>
      <c r="J12" s="127">
        <f t="shared" si="2"/>
        <v>1707</v>
      </c>
      <c r="K12" s="143">
        <f t="shared" si="3"/>
        <v>-8456</v>
      </c>
      <c r="L12" s="143">
        <f t="shared" si="4"/>
        <v>25628</v>
      </c>
      <c r="M12" s="127"/>
    </row>
    <row r="13" s="119" customFormat="1" ht="22.5" customHeight="1" spans="1:13">
      <c r="A13" s="131" t="s">
        <v>59</v>
      </c>
      <c r="B13" s="132">
        <v>371</v>
      </c>
      <c r="C13" s="133">
        <v>237</v>
      </c>
      <c r="D13" s="134">
        <f t="shared" si="5"/>
        <v>-36.1185983827493</v>
      </c>
      <c r="E13" s="127">
        <v>6793</v>
      </c>
      <c r="F13" s="127">
        <v>1733</v>
      </c>
      <c r="G13" s="127"/>
      <c r="H13" s="127">
        <v>5.43</v>
      </c>
      <c r="I13" s="127">
        <f t="shared" si="1"/>
        <v>224.793701982358</v>
      </c>
      <c r="J13" s="127">
        <f t="shared" si="2"/>
        <v>225</v>
      </c>
      <c r="K13" s="143">
        <f t="shared" si="3"/>
        <v>-1362</v>
      </c>
      <c r="L13" s="143">
        <f t="shared" si="4"/>
        <v>7164</v>
      </c>
      <c r="M13" s="127"/>
    </row>
    <row r="14" s="119" customFormat="1" ht="22.5" customHeight="1" spans="1:13">
      <c r="A14" s="131" t="s">
        <v>60</v>
      </c>
      <c r="B14" s="132">
        <v>12889</v>
      </c>
      <c r="C14" s="133">
        <v>16354</v>
      </c>
      <c r="D14" s="134">
        <f t="shared" si="5"/>
        <v>26.8833889363023</v>
      </c>
      <c r="E14" s="127">
        <v>31919</v>
      </c>
      <c r="F14" s="127">
        <v>13402</v>
      </c>
      <c r="G14" s="127">
        <f t="shared" si="0"/>
        <v>2.38165945381286</v>
      </c>
      <c r="H14" s="127">
        <v>-12.22</v>
      </c>
      <c r="I14" s="127">
        <f t="shared" si="1"/>
        <v>18630.667578036</v>
      </c>
      <c r="J14" s="127">
        <f t="shared" si="2"/>
        <v>18631</v>
      </c>
      <c r="K14" s="143">
        <f t="shared" si="3"/>
        <v>-513</v>
      </c>
      <c r="L14" s="143">
        <f t="shared" si="4"/>
        <v>44808</v>
      </c>
      <c r="M14" s="127"/>
    </row>
    <row r="15" s="119" customFormat="1" ht="22.5" customHeight="1" spans="1:13">
      <c r="A15" s="131" t="s">
        <v>61</v>
      </c>
      <c r="B15" s="132">
        <v>3613</v>
      </c>
      <c r="C15" s="133">
        <v>16525</v>
      </c>
      <c r="D15" s="134">
        <f t="shared" si="5"/>
        <v>357.37614171049</v>
      </c>
      <c r="E15" s="127">
        <v>28899</v>
      </c>
      <c r="F15" s="127">
        <v>11871</v>
      </c>
      <c r="G15" s="127">
        <f t="shared" si="0"/>
        <v>2.434420015163</v>
      </c>
      <c r="H15" s="127">
        <v>12.51</v>
      </c>
      <c r="I15" s="127">
        <f t="shared" si="1"/>
        <v>14687.5833259266</v>
      </c>
      <c r="J15" s="127">
        <f t="shared" si="2"/>
        <v>14688</v>
      </c>
      <c r="K15" s="143">
        <f t="shared" si="3"/>
        <v>-8258</v>
      </c>
      <c r="L15" s="143">
        <f t="shared" si="4"/>
        <v>32512</v>
      </c>
      <c r="M15" s="127"/>
    </row>
    <row r="16" s="119" customFormat="1" ht="22.5" customHeight="1" spans="1:13">
      <c r="A16" s="131" t="s">
        <v>62</v>
      </c>
      <c r="B16" s="132"/>
      <c r="C16" s="133"/>
      <c r="D16" s="134"/>
      <c r="E16" s="127">
        <v>52861</v>
      </c>
      <c r="F16" s="127">
        <v>10177</v>
      </c>
      <c r="G16" s="127">
        <f t="shared" si="0"/>
        <v>5.19416330942321</v>
      </c>
      <c r="H16" s="127">
        <v>-18.97</v>
      </c>
      <c r="I16" s="127">
        <f t="shared" si="1"/>
        <v>0</v>
      </c>
      <c r="J16" s="127">
        <f t="shared" si="2"/>
        <v>0</v>
      </c>
      <c r="K16" s="143">
        <f t="shared" si="3"/>
        <v>-10177</v>
      </c>
      <c r="L16" s="143">
        <f t="shared" si="4"/>
        <v>52861</v>
      </c>
      <c r="M16" s="127"/>
    </row>
    <row r="17" s="119" customFormat="1" ht="22.5" customHeight="1" spans="1:13">
      <c r="A17" s="131" t="s">
        <v>63</v>
      </c>
      <c r="B17" s="132">
        <v>28933</v>
      </c>
      <c r="C17" s="133">
        <v>16600</v>
      </c>
      <c r="D17" s="134">
        <f t="shared" si="5"/>
        <v>-42.6260671205889</v>
      </c>
      <c r="E17" s="127">
        <v>3734</v>
      </c>
      <c r="F17" s="127">
        <v>830</v>
      </c>
      <c r="G17" s="127">
        <f t="shared" si="0"/>
        <v>4.49879518072289</v>
      </c>
      <c r="H17" s="127">
        <v>5.98</v>
      </c>
      <c r="I17" s="127">
        <f t="shared" si="1"/>
        <v>15663.3327042838</v>
      </c>
      <c r="J17" s="127">
        <f t="shared" si="2"/>
        <v>15663</v>
      </c>
      <c r="K17" s="143">
        <f t="shared" si="3"/>
        <v>28103</v>
      </c>
      <c r="L17" s="143">
        <f t="shared" si="4"/>
        <v>32667</v>
      </c>
      <c r="M17" s="127"/>
    </row>
    <row r="18" s="119" customFormat="1" ht="22.5" customHeight="1" spans="1:13">
      <c r="A18" s="131" t="s">
        <v>64</v>
      </c>
      <c r="B18" s="132">
        <v>637</v>
      </c>
      <c r="C18" s="132"/>
      <c r="D18" s="134">
        <f t="shared" si="5"/>
        <v>-100</v>
      </c>
      <c r="E18" s="127">
        <v>2091</v>
      </c>
      <c r="F18" s="127">
        <v>668</v>
      </c>
      <c r="G18" s="127">
        <f t="shared" si="0"/>
        <v>3.13023952095808</v>
      </c>
      <c r="H18" s="127">
        <v>5.81</v>
      </c>
      <c r="I18" s="127">
        <f t="shared" si="1"/>
        <v>0</v>
      </c>
      <c r="J18" s="127">
        <f t="shared" si="2"/>
        <v>0</v>
      </c>
      <c r="K18" s="143">
        <f t="shared" si="3"/>
        <v>-31</v>
      </c>
      <c r="L18" s="143">
        <f t="shared" si="4"/>
        <v>2728</v>
      </c>
      <c r="M18" s="127"/>
    </row>
    <row r="19" s="119" customFormat="1" ht="22.5" customHeight="1" spans="1:13">
      <c r="A19" s="131" t="s">
        <v>65</v>
      </c>
      <c r="B19" s="132"/>
      <c r="C19" s="132"/>
      <c r="D19" s="134"/>
      <c r="E19" s="127">
        <v>80</v>
      </c>
      <c r="F19" s="127"/>
      <c r="G19" s="127" t="e">
        <f t="shared" si="0"/>
        <v>#DIV/0!</v>
      </c>
      <c r="H19" s="127"/>
      <c r="I19" s="127">
        <f t="shared" si="1"/>
        <v>0</v>
      </c>
      <c r="J19" s="127">
        <f t="shared" si="2"/>
        <v>0</v>
      </c>
      <c r="K19" s="143">
        <f t="shared" si="3"/>
        <v>0</v>
      </c>
      <c r="L19" s="143">
        <f t="shared" si="4"/>
        <v>80</v>
      </c>
      <c r="M19" s="127"/>
    </row>
    <row r="20" s="119" customFormat="1" ht="22.5" customHeight="1" spans="1:13">
      <c r="A20" s="136" t="s">
        <v>66</v>
      </c>
      <c r="B20" s="132"/>
      <c r="C20" s="132"/>
      <c r="D20" s="134"/>
      <c r="E20" s="127"/>
      <c r="F20" s="127">
        <v>70</v>
      </c>
      <c r="G20" s="127">
        <f t="shared" si="0"/>
        <v>0</v>
      </c>
      <c r="H20" s="127"/>
      <c r="I20" s="127">
        <f t="shared" si="1"/>
        <v>0</v>
      </c>
      <c r="J20" s="127">
        <f t="shared" si="2"/>
        <v>0</v>
      </c>
      <c r="K20" s="143">
        <f t="shared" si="3"/>
        <v>-70</v>
      </c>
      <c r="L20" s="143">
        <f t="shared" si="4"/>
        <v>0</v>
      </c>
      <c r="M20" s="127"/>
    </row>
    <row r="21" s="119" customFormat="1" ht="22.5" customHeight="1" spans="1:13">
      <c r="A21" s="136" t="s">
        <v>67</v>
      </c>
      <c r="B21" s="132">
        <v>60</v>
      </c>
      <c r="C21" s="135">
        <v>78</v>
      </c>
      <c r="D21" s="134">
        <f t="shared" si="5"/>
        <v>30</v>
      </c>
      <c r="E21" s="127">
        <v>2343</v>
      </c>
      <c r="F21" s="127">
        <v>6296</v>
      </c>
      <c r="G21" s="127">
        <f t="shared" si="0"/>
        <v>0.372141041931385</v>
      </c>
      <c r="H21" s="127">
        <v>4.17</v>
      </c>
      <c r="I21" s="127">
        <f t="shared" si="1"/>
        <v>74.8776039166747</v>
      </c>
      <c r="J21" s="127">
        <f t="shared" si="2"/>
        <v>75</v>
      </c>
      <c r="K21" s="143">
        <f t="shared" si="3"/>
        <v>-6236</v>
      </c>
      <c r="L21" s="143">
        <f t="shared" si="4"/>
        <v>2403</v>
      </c>
      <c r="M21" s="127"/>
    </row>
    <row r="22" s="119" customFormat="1" ht="22.5" customHeight="1" spans="1:13">
      <c r="A22" s="136" t="s">
        <v>68</v>
      </c>
      <c r="B22" s="132">
        <v>3874</v>
      </c>
      <c r="C22" s="135">
        <f>4000+393</f>
        <v>4393</v>
      </c>
      <c r="D22" s="134">
        <f t="shared" si="5"/>
        <v>13.3970056788849</v>
      </c>
      <c r="E22" s="127">
        <v>10910</v>
      </c>
      <c r="F22" s="127">
        <v>5772</v>
      </c>
      <c r="G22" s="127">
        <f t="shared" si="0"/>
        <v>1.89015939015939</v>
      </c>
      <c r="H22" s="127">
        <v>27.13</v>
      </c>
      <c r="I22" s="127">
        <f t="shared" si="1"/>
        <v>3455.51797372768</v>
      </c>
      <c r="J22" s="127">
        <f t="shared" si="2"/>
        <v>3456</v>
      </c>
      <c r="K22" s="143">
        <f t="shared" si="3"/>
        <v>-1898</v>
      </c>
      <c r="L22" s="143">
        <f t="shared" si="4"/>
        <v>14784</v>
      </c>
      <c r="M22" s="127"/>
    </row>
    <row r="23" ht="22.5" customHeight="1" spans="1:13">
      <c r="A23" s="136" t="s">
        <v>69</v>
      </c>
      <c r="B23" s="132"/>
      <c r="C23" s="132"/>
      <c r="D23" s="134"/>
      <c r="E23" s="127">
        <v>1334</v>
      </c>
      <c r="F23" s="127">
        <v>552</v>
      </c>
      <c r="G23" s="127">
        <f t="shared" si="0"/>
        <v>2.41666666666667</v>
      </c>
      <c r="H23" s="127">
        <v>14.52</v>
      </c>
      <c r="I23" s="127">
        <f t="shared" si="1"/>
        <v>0</v>
      </c>
      <c r="J23" s="127">
        <f t="shared" si="2"/>
        <v>0</v>
      </c>
      <c r="K23" s="143">
        <f t="shared" si="3"/>
        <v>-552</v>
      </c>
      <c r="L23" s="143">
        <f t="shared" si="4"/>
        <v>1334</v>
      </c>
      <c r="M23" s="127"/>
    </row>
    <row r="24" ht="22.5" customHeight="1" spans="1:13">
      <c r="A24" s="136" t="s">
        <v>121</v>
      </c>
      <c r="B24" s="132"/>
      <c r="C24" s="135">
        <v>2500</v>
      </c>
      <c r="D24" s="134"/>
      <c r="E24" s="127"/>
      <c r="F24" s="127"/>
      <c r="G24" s="127" t="e">
        <f t="shared" si="0"/>
        <v>#DIV/0!</v>
      </c>
      <c r="H24" s="127">
        <v>4.73</v>
      </c>
      <c r="I24" s="127">
        <f t="shared" si="1"/>
        <v>2387.09061395971</v>
      </c>
      <c r="J24" s="127">
        <f t="shared" si="2"/>
        <v>2387</v>
      </c>
      <c r="K24" s="143">
        <f t="shared" si="3"/>
        <v>0</v>
      </c>
      <c r="L24" s="143">
        <f t="shared" si="4"/>
        <v>0</v>
      </c>
      <c r="M24" s="127"/>
    </row>
    <row r="25" ht="22.5" customHeight="1" spans="1:13">
      <c r="A25" s="136" t="s">
        <v>70</v>
      </c>
      <c r="B25" s="137">
        <f>3000+26055</f>
        <v>29055</v>
      </c>
      <c r="C25" s="133">
        <v>16039</v>
      </c>
      <c r="D25" s="134"/>
      <c r="E25" s="127"/>
      <c r="F25" s="127"/>
      <c r="G25" s="127"/>
      <c r="H25" s="127"/>
      <c r="I25" s="127"/>
      <c r="J25" s="127"/>
      <c r="K25" s="143"/>
      <c r="L25" s="143"/>
      <c r="M25" s="127"/>
    </row>
    <row r="26" ht="22.5" customHeight="1" spans="1:13">
      <c r="A26" s="136" t="s">
        <v>71</v>
      </c>
      <c r="B26" s="132">
        <v>280</v>
      </c>
      <c r="C26" s="133">
        <v>300</v>
      </c>
      <c r="D26" s="134">
        <f t="shared" si="5"/>
        <v>7.14285714285714</v>
      </c>
      <c r="E26" s="127">
        <v>3872</v>
      </c>
      <c r="F26" s="127">
        <v>23492</v>
      </c>
      <c r="G26" s="127">
        <f t="shared" si="0"/>
        <v>0.164822067086668</v>
      </c>
      <c r="H26" s="127"/>
      <c r="I26" s="127"/>
      <c r="J26" s="127"/>
      <c r="K26" s="127"/>
      <c r="L26" s="143">
        <f t="shared" si="4"/>
        <v>4152</v>
      </c>
      <c r="M26" s="127"/>
    </row>
    <row r="27" ht="22.5" customHeight="1" spans="1:13">
      <c r="A27" s="138" t="s">
        <v>122</v>
      </c>
      <c r="B27" s="132">
        <f>SUM(B4:B26)</f>
        <v>97302</v>
      </c>
      <c r="C27" s="132">
        <f>SUM(C4:C26)</f>
        <v>110000</v>
      </c>
      <c r="D27" s="134">
        <f t="shared" si="5"/>
        <v>13.0500914678013</v>
      </c>
      <c r="E27" s="127">
        <v>366410</v>
      </c>
      <c r="F27" s="127">
        <v>366410</v>
      </c>
      <c r="G27" s="127"/>
      <c r="H27" s="127"/>
      <c r="I27" s="127"/>
      <c r="J27" s="127"/>
      <c r="K27" s="127"/>
      <c r="L27" s="143">
        <f t="shared" si="4"/>
        <v>463712</v>
      </c>
      <c r="M27" s="127"/>
    </row>
    <row r="28" ht="22.5" customHeight="1" spans="1:13">
      <c r="A28" s="136" t="s">
        <v>123</v>
      </c>
      <c r="B28" s="132"/>
      <c r="C28" s="139"/>
      <c r="D28" s="134"/>
      <c r="E28" s="127"/>
      <c r="F28" s="127"/>
      <c r="G28" s="127"/>
      <c r="H28" s="127"/>
      <c r="I28" s="127"/>
      <c r="J28" s="127"/>
      <c r="K28" s="127"/>
      <c r="L28" s="127"/>
      <c r="M28" s="127"/>
    </row>
    <row r="29" ht="22.5" customHeight="1" spans="1:13">
      <c r="A29" s="140" t="s">
        <v>124</v>
      </c>
      <c r="B29" s="141">
        <f>+B27+B28</f>
        <v>97302</v>
      </c>
      <c r="C29" s="141">
        <f>+C27+C28</f>
        <v>110000</v>
      </c>
      <c r="D29" s="142">
        <f t="shared" si="5"/>
        <v>13.0500914678013</v>
      </c>
      <c r="E29" s="143"/>
      <c r="F29" s="143"/>
      <c r="G29" s="127"/>
      <c r="H29" s="143"/>
      <c r="I29" s="127"/>
      <c r="J29" s="127"/>
      <c r="K29" s="127"/>
      <c r="L29" s="127"/>
      <c r="M29" s="127"/>
    </row>
    <row r="30" ht="14.25" spans="1:13">
      <c r="A30" s="127"/>
      <c r="B30" s="127"/>
      <c r="C30" s="144"/>
      <c r="D30" s="145"/>
      <c r="E30" s="127"/>
      <c r="F30" s="127"/>
      <c r="G30" s="127"/>
      <c r="H30" s="127"/>
      <c r="I30" s="127"/>
      <c r="J30" s="127"/>
      <c r="K30" s="127"/>
      <c r="L30" s="127"/>
      <c r="M30" s="127"/>
    </row>
    <row r="31" ht="14.25" spans="1:13">
      <c r="A31" s="127"/>
      <c r="B31" s="127"/>
      <c r="C31" s="145"/>
      <c r="D31" s="145"/>
      <c r="E31" s="127"/>
      <c r="F31" s="127"/>
      <c r="G31" s="127"/>
      <c r="H31" s="127"/>
      <c r="I31" s="127"/>
      <c r="J31" s="127"/>
      <c r="K31" s="127"/>
      <c r="L31" s="127"/>
      <c r="M31" s="127"/>
    </row>
    <row r="32" ht="14.25" spans="1:13">
      <c r="A32" s="127"/>
      <c r="B32" s="127"/>
      <c r="C32" s="145"/>
      <c r="D32" s="145"/>
      <c r="E32" s="127"/>
      <c r="F32" s="127"/>
      <c r="G32" s="127"/>
      <c r="H32" s="127"/>
      <c r="I32" s="127"/>
      <c r="J32" s="127"/>
      <c r="K32" s="127"/>
      <c r="L32" s="127"/>
      <c r="M32" s="127"/>
    </row>
    <row r="33" ht="14.25" spans="1:13">
      <c r="A33" s="127"/>
      <c r="B33" s="127"/>
      <c r="C33" s="145"/>
      <c r="D33" s="145"/>
      <c r="E33" s="127"/>
      <c r="F33" s="127"/>
      <c r="G33" s="127"/>
      <c r="H33" s="127"/>
      <c r="I33" s="127"/>
      <c r="J33" s="127"/>
      <c r="K33" s="127"/>
      <c r="L33" s="127"/>
      <c r="M33" s="127"/>
    </row>
    <row r="34" ht="14.25" spans="1:13">
      <c r="A34" s="127"/>
      <c r="B34" s="127"/>
      <c r="C34" s="145"/>
      <c r="D34" s="145"/>
      <c r="E34" s="127"/>
      <c r="F34" s="127"/>
      <c r="G34" s="127"/>
      <c r="H34" s="127"/>
      <c r="I34" s="127"/>
      <c r="J34" s="127"/>
      <c r="K34" s="127"/>
      <c r="L34" s="127"/>
      <c r="M34" s="127"/>
    </row>
    <row r="35" ht="14.25" spans="1:13">
      <c r="A35" s="127"/>
      <c r="B35" s="127"/>
      <c r="C35" s="145"/>
      <c r="D35" s="145"/>
      <c r="E35" s="127"/>
      <c r="F35" s="127"/>
      <c r="G35" s="127"/>
      <c r="H35" s="127"/>
      <c r="I35" s="127"/>
      <c r="J35" s="127"/>
      <c r="K35" s="127"/>
      <c r="L35" s="127"/>
      <c r="M35" s="127"/>
    </row>
    <row r="36" ht="14.25" spans="1:13">
      <c r="A36" s="127"/>
      <c r="B36" s="127"/>
      <c r="C36" s="145"/>
      <c r="D36" s="145"/>
      <c r="E36" s="127"/>
      <c r="F36" s="127"/>
      <c r="G36" s="127"/>
      <c r="H36" s="127"/>
      <c r="I36" s="127"/>
      <c r="J36" s="127"/>
      <c r="K36" s="127"/>
      <c r="L36" s="127"/>
      <c r="M36" s="127"/>
    </row>
    <row r="37" ht="14.25" spans="1:13">
      <c r="A37" s="127"/>
      <c r="B37" s="127"/>
      <c r="C37" s="145"/>
      <c r="D37" s="145"/>
      <c r="E37" s="127"/>
      <c r="F37" s="127"/>
      <c r="G37" s="127"/>
      <c r="H37" s="127"/>
      <c r="I37" s="127"/>
      <c r="J37" s="127"/>
      <c r="K37" s="127"/>
      <c r="L37" s="127"/>
      <c r="M37" s="127"/>
    </row>
    <row r="38" ht="14.25" spans="1:13">
      <c r="A38" s="146"/>
      <c r="B38" s="127"/>
      <c r="C38" s="145"/>
      <c r="D38" s="145"/>
      <c r="E38" s="127"/>
      <c r="F38" s="127"/>
      <c r="G38" s="127"/>
      <c r="H38" s="127"/>
      <c r="I38" s="127"/>
      <c r="J38" s="127"/>
      <c r="K38" s="127"/>
      <c r="L38" s="127"/>
      <c r="M38" s="127"/>
    </row>
    <row r="39" ht="14.25" spans="1:13">
      <c r="A39" s="127"/>
      <c r="B39" s="127"/>
      <c r="C39" s="145"/>
      <c r="D39" s="145"/>
      <c r="E39" s="127"/>
      <c r="F39" s="127"/>
      <c r="G39" s="127"/>
      <c r="H39" s="127"/>
      <c r="I39" s="127"/>
      <c r="J39" s="127"/>
      <c r="K39" s="127"/>
      <c r="L39" s="127"/>
      <c r="M39" s="127"/>
    </row>
    <row r="40" ht="14.25" spans="1:13">
      <c r="A40" s="127"/>
      <c r="B40" s="127"/>
      <c r="C40" s="145"/>
      <c r="D40" s="145"/>
      <c r="E40" s="127"/>
      <c r="F40" s="127"/>
      <c r="G40" s="127"/>
      <c r="H40" s="127"/>
      <c r="I40" s="127"/>
      <c r="J40" s="127"/>
      <c r="K40" s="127"/>
      <c r="L40" s="127"/>
      <c r="M40" s="127"/>
    </row>
    <row r="41" ht="14.25" spans="1:13">
      <c r="A41" s="127"/>
      <c r="B41" s="127"/>
      <c r="C41" s="145"/>
      <c r="D41" s="145"/>
      <c r="E41" s="127"/>
      <c r="F41" s="127"/>
      <c r="G41" s="127"/>
      <c r="H41" s="127"/>
      <c r="I41" s="127"/>
      <c r="J41" s="127"/>
      <c r="K41" s="127"/>
      <c r="L41" s="127"/>
      <c r="M41" s="127"/>
    </row>
    <row r="42" ht="14.25" spans="1:13">
      <c r="A42" s="127"/>
      <c r="B42" s="127"/>
      <c r="C42" s="145"/>
      <c r="D42" s="145"/>
      <c r="E42" s="127"/>
      <c r="F42" s="127"/>
      <c r="G42" s="127"/>
      <c r="H42" s="127"/>
      <c r="I42" s="127"/>
      <c r="J42" s="127"/>
      <c r="K42" s="127"/>
      <c r="L42" s="127"/>
      <c r="M42" s="127"/>
    </row>
  </sheetData>
  <mergeCells count="1">
    <mergeCell ref="A1:D1"/>
  </mergeCells>
  <printOptions horizontalCentered="1"/>
  <pageMargins left="0.590277777777778" right="0.590277777777778" top="0.699305555555556" bottom="0.590277777777778" header="0.196527777777778" footer="0.313888888888889"/>
  <pageSetup paperSize="9" firstPageNumber="7" orientation="portrait" useFirstPageNumber="1"/>
  <headerFooter alignWithMargins="0" scaleWithDoc="0">
    <oddFooter>&amp;C&amp;10第 &amp;P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V1316"/>
  <sheetViews>
    <sheetView zoomScale="130" zoomScaleNormal="130" workbookViewId="0">
      <selection activeCell="A1" sqref="A1:D1"/>
    </sheetView>
  </sheetViews>
  <sheetFormatPr defaultColWidth="9" defaultRowHeight="14.25"/>
  <cols>
    <col min="1" max="1" width="44.375" customWidth="1"/>
    <col min="2" max="4" width="12.5" customWidth="1"/>
  </cols>
  <sheetData>
    <row r="1" ht="32.1" customHeight="1" spans="1:230">
      <c r="A1" s="81" t="s">
        <v>125</v>
      </c>
      <c r="B1" s="81"/>
      <c r="C1" s="81"/>
      <c r="D1" s="81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  <c r="AQ1" s="82"/>
      <c r="AR1" s="82"/>
      <c r="AS1" s="82"/>
      <c r="AT1" s="82"/>
      <c r="AU1" s="82"/>
      <c r="AV1" s="82"/>
      <c r="AW1" s="82"/>
      <c r="AX1" s="82"/>
      <c r="AY1" s="82"/>
      <c r="AZ1" s="82"/>
      <c r="BA1" s="82"/>
      <c r="BB1" s="82"/>
      <c r="BC1" s="82"/>
      <c r="BD1" s="82"/>
      <c r="BE1" s="82"/>
      <c r="BF1" s="82"/>
      <c r="BG1" s="82"/>
      <c r="BH1" s="82"/>
      <c r="BI1" s="82"/>
      <c r="BJ1" s="82"/>
      <c r="BK1" s="82"/>
      <c r="BL1" s="82"/>
      <c r="BM1" s="82"/>
      <c r="BN1" s="82"/>
      <c r="BO1" s="82"/>
      <c r="BP1" s="82"/>
      <c r="BQ1" s="82"/>
      <c r="BR1" s="82"/>
      <c r="BS1" s="82"/>
      <c r="BT1" s="82"/>
      <c r="BU1" s="82"/>
      <c r="BV1" s="82"/>
      <c r="BW1" s="82"/>
      <c r="BX1" s="82"/>
      <c r="BY1" s="82"/>
      <c r="BZ1" s="82"/>
      <c r="CA1" s="82"/>
      <c r="CB1" s="82"/>
      <c r="CC1" s="82"/>
      <c r="CD1" s="82"/>
      <c r="CE1" s="82"/>
      <c r="CF1" s="82"/>
      <c r="CG1" s="82"/>
      <c r="CH1" s="82"/>
      <c r="CI1" s="82"/>
      <c r="CJ1" s="82"/>
      <c r="CK1" s="82"/>
      <c r="CL1" s="82"/>
      <c r="CM1" s="82"/>
      <c r="CN1" s="82"/>
      <c r="CO1" s="82"/>
      <c r="CP1" s="82"/>
      <c r="CQ1" s="82"/>
      <c r="CR1" s="82"/>
      <c r="CS1" s="82"/>
      <c r="CT1" s="82"/>
      <c r="CU1" s="82"/>
      <c r="CV1" s="82"/>
      <c r="CW1" s="82"/>
      <c r="CX1" s="82"/>
      <c r="CY1" s="82"/>
      <c r="CZ1" s="82"/>
      <c r="DA1" s="82"/>
      <c r="DB1" s="82"/>
      <c r="DC1" s="82"/>
      <c r="DD1" s="82"/>
      <c r="DE1" s="82"/>
      <c r="DF1" s="82"/>
      <c r="DG1" s="82"/>
      <c r="DH1" s="82"/>
      <c r="DI1" s="82"/>
      <c r="DJ1" s="82"/>
      <c r="DK1" s="82"/>
      <c r="DL1" s="82"/>
      <c r="DM1" s="82"/>
      <c r="DN1" s="82"/>
      <c r="DO1" s="82"/>
      <c r="DP1" s="82"/>
      <c r="DQ1" s="82"/>
      <c r="DR1" s="82"/>
      <c r="DS1" s="82"/>
      <c r="DT1" s="82"/>
      <c r="DU1" s="82"/>
      <c r="DV1" s="82"/>
      <c r="DW1" s="82"/>
      <c r="DX1" s="82"/>
      <c r="DY1" s="82"/>
      <c r="DZ1" s="82"/>
      <c r="EA1" s="82"/>
      <c r="EB1" s="82"/>
      <c r="EC1" s="82"/>
      <c r="ED1" s="82"/>
      <c r="EE1" s="82"/>
      <c r="EF1" s="82"/>
      <c r="EG1" s="82"/>
      <c r="EH1" s="82"/>
      <c r="EI1" s="82"/>
      <c r="EJ1" s="82"/>
      <c r="EK1" s="82"/>
      <c r="EL1" s="82"/>
      <c r="EM1" s="82"/>
      <c r="EN1" s="82"/>
      <c r="EO1" s="82"/>
      <c r="EP1" s="82"/>
      <c r="EQ1" s="82"/>
      <c r="ER1" s="82"/>
      <c r="ES1" s="82"/>
      <c r="ET1" s="82"/>
      <c r="EU1" s="82"/>
      <c r="EV1" s="82"/>
      <c r="EW1" s="82"/>
      <c r="EX1" s="82"/>
      <c r="EY1" s="82"/>
      <c r="EZ1" s="82"/>
      <c r="FA1" s="82"/>
      <c r="FB1" s="82"/>
      <c r="FC1" s="82"/>
      <c r="FD1" s="82"/>
      <c r="FE1" s="82"/>
      <c r="FF1" s="82"/>
      <c r="FG1" s="82"/>
      <c r="FH1" s="82"/>
      <c r="FI1" s="82"/>
      <c r="FJ1" s="82"/>
      <c r="FK1" s="82"/>
      <c r="FL1" s="82"/>
      <c r="FM1" s="82"/>
      <c r="FN1" s="82"/>
      <c r="FO1" s="82"/>
      <c r="FP1" s="82"/>
      <c r="FQ1" s="82"/>
      <c r="FR1" s="82"/>
      <c r="FS1" s="82"/>
      <c r="FT1" s="82"/>
      <c r="FU1" s="82"/>
      <c r="FV1" s="82"/>
      <c r="FW1" s="82"/>
      <c r="FX1" s="82"/>
      <c r="FY1" s="82"/>
      <c r="FZ1" s="82"/>
      <c r="GA1" s="82"/>
      <c r="GB1" s="82"/>
      <c r="GC1" s="82"/>
      <c r="GD1" s="82"/>
      <c r="GE1" s="82"/>
      <c r="GF1" s="82"/>
      <c r="GG1" s="82"/>
      <c r="GH1" s="82"/>
      <c r="GI1" s="82"/>
      <c r="GJ1" s="82"/>
      <c r="GK1" s="82"/>
      <c r="GL1" s="82"/>
      <c r="GM1" s="82"/>
      <c r="GN1" s="82"/>
      <c r="GO1" s="82"/>
      <c r="GP1" s="82"/>
      <c r="GQ1" s="82"/>
      <c r="GR1" s="82"/>
      <c r="GS1" s="82"/>
      <c r="GT1" s="82"/>
      <c r="GU1" s="82"/>
      <c r="GV1" s="82"/>
      <c r="GW1" s="82"/>
      <c r="GX1" s="82"/>
      <c r="GY1" s="82"/>
      <c r="GZ1" s="82"/>
      <c r="HA1" s="82"/>
      <c r="HB1" s="82"/>
      <c r="HC1" s="82"/>
      <c r="HD1" s="82"/>
      <c r="HE1" s="82"/>
      <c r="HF1" s="82"/>
      <c r="HG1" s="82"/>
      <c r="HH1" s="82"/>
      <c r="HI1" s="82"/>
      <c r="HJ1" s="82"/>
      <c r="HK1" s="82"/>
      <c r="HL1" s="82"/>
      <c r="HM1" s="82"/>
      <c r="HN1" s="82"/>
      <c r="HO1" s="82"/>
      <c r="HP1" s="82"/>
      <c r="HQ1" s="82"/>
      <c r="HR1" s="82"/>
      <c r="HS1" s="82"/>
      <c r="HT1" s="82"/>
      <c r="HU1" s="82"/>
      <c r="HV1" s="82"/>
    </row>
    <row r="2" ht="21" customHeight="1" spans="1:230">
      <c r="A2" s="83"/>
      <c r="B2" s="84"/>
      <c r="C2" s="84"/>
      <c r="D2" s="85" t="s">
        <v>1</v>
      </c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  <c r="AH2" s="83"/>
      <c r="AI2" s="83"/>
      <c r="AJ2" s="83"/>
      <c r="AK2" s="83"/>
      <c r="AL2" s="83"/>
      <c r="AM2" s="83"/>
      <c r="AN2" s="83"/>
      <c r="AO2" s="83"/>
      <c r="AP2" s="83"/>
      <c r="AQ2" s="83"/>
      <c r="AR2" s="83"/>
      <c r="AS2" s="83"/>
      <c r="AT2" s="83"/>
      <c r="AU2" s="83"/>
      <c r="AV2" s="83"/>
      <c r="AW2" s="83"/>
      <c r="AX2" s="83"/>
      <c r="AY2" s="83"/>
      <c r="AZ2" s="83"/>
      <c r="BA2" s="83"/>
      <c r="BB2" s="83"/>
      <c r="BC2" s="83"/>
      <c r="BD2" s="83"/>
      <c r="BE2" s="83"/>
      <c r="BF2" s="83"/>
      <c r="BG2" s="83"/>
      <c r="BH2" s="83"/>
      <c r="BI2" s="83"/>
      <c r="BJ2" s="83"/>
      <c r="BK2" s="83"/>
      <c r="BL2" s="83"/>
      <c r="BM2" s="83"/>
      <c r="BN2" s="83"/>
      <c r="BO2" s="83"/>
      <c r="BP2" s="83"/>
      <c r="BQ2" s="83"/>
      <c r="BR2" s="83"/>
      <c r="BS2" s="83"/>
      <c r="BT2" s="83"/>
      <c r="BU2" s="83"/>
      <c r="BV2" s="83"/>
      <c r="BW2" s="83"/>
      <c r="BX2" s="83"/>
      <c r="BY2" s="83"/>
      <c r="BZ2" s="83"/>
      <c r="CA2" s="83"/>
      <c r="CB2" s="83"/>
      <c r="CC2" s="83"/>
      <c r="CD2" s="83"/>
      <c r="CE2" s="83"/>
      <c r="CF2" s="83"/>
      <c r="CG2" s="83"/>
      <c r="CH2" s="83"/>
      <c r="CI2" s="83"/>
      <c r="CJ2" s="83"/>
      <c r="CK2" s="83"/>
      <c r="CL2" s="83"/>
      <c r="CM2" s="83"/>
      <c r="CN2" s="83"/>
      <c r="CO2" s="83"/>
      <c r="CP2" s="83"/>
      <c r="CQ2" s="83"/>
      <c r="CR2" s="83"/>
      <c r="CS2" s="83"/>
      <c r="CT2" s="83"/>
      <c r="CU2" s="83"/>
      <c r="CV2" s="83"/>
      <c r="CW2" s="83"/>
      <c r="CX2" s="83"/>
      <c r="CY2" s="83"/>
      <c r="CZ2" s="83"/>
      <c r="DA2" s="83"/>
      <c r="DB2" s="83"/>
      <c r="DC2" s="83"/>
      <c r="DD2" s="83"/>
      <c r="DE2" s="83"/>
      <c r="DF2" s="83"/>
      <c r="DG2" s="83"/>
      <c r="DH2" s="83"/>
      <c r="DI2" s="83"/>
      <c r="DJ2" s="83"/>
      <c r="DK2" s="83"/>
      <c r="DL2" s="83"/>
      <c r="DM2" s="83"/>
      <c r="DN2" s="83"/>
      <c r="DO2" s="83"/>
      <c r="DP2" s="83"/>
      <c r="DQ2" s="83"/>
      <c r="DR2" s="83"/>
      <c r="DS2" s="83"/>
      <c r="DT2" s="83"/>
      <c r="DU2" s="83"/>
      <c r="DV2" s="83"/>
      <c r="DW2" s="83"/>
      <c r="DX2" s="83"/>
      <c r="DY2" s="83"/>
      <c r="DZ2" s="83"/>
      <c r="EA2" s="83"/>
      <c r="EB2" s="83"/>
      <c r="EC2" s="83"/>
      <c r="ED2" s="83"/>
      <c r="EE2" s="83"/>
      <c r="EF2" s="83"/>
      <c r="EG2" s="83"/>
      <c r="EH2" s="83"/>
      <c r="EI2" s="83"/>
      <c r="EJ2" s="83"/>
      <c r="EK2" s="83"/>
      <c r="EL2" s="83"/>
      <c r="EM2" s="83"/>
      <c r="EN2" s="83"/>
      <c r="EO2" s="83"/>
      <c r="EP2" s="83"/>
      <c r="EQ2" s="83"/>
      <c r="ER2" s="83"/>
      <c r="ES2" s="83"/>
      <c r="ET2" s="83"/>
      <c r="EU2" s="83"/>
      <c r="EV2" s="83"/>
      <c r="EW2" s="83"/>
      <c r="EX2" s="83"/>
      <c r="EY2" s="83"/>
      <c r="EZ2" s="83"/>
      <c r="FA2" s="83"/>
      <c r="FB2" s="83"/>
      <c r="FC2" s="83"/>
      <c r="FD2" s="83"/>
      <c r="FE2" s="83"/>
      <c r="FF2" s="83"/>
      <c r="FG2" s="83"/>
      <c r="FH2" s="83"/>
      <c r="FI2" s="83"/>
      <c r="FJ2" s="83"/>
      <c r="FK2" s="83"/>
      <c r="FL2" s="83"/>
      <c r="FM2" s="83"/>
      <c r="FN2" s="83"/>
      <c r="FO2" s="83"/>
      <c r="FP2" s="83"/>
      <c r="FQ2" s="83"/>
      <c r="FR2" s="83"/>
      <c r="FS2" s="83"/>
      <c r="FT2" s="83"/>
      <c r="FU2" s="83"/>
      <c r="FV2" s="83"/>
      <c r="FW2" s="83"/>
      <c r="FX2" s="83"/>
      <c r="FY2" s="83"/>
      <c r="FZ2" s="83"/>
      <c r="GA2" s="83"/>
      <c r="GB2" s="83"/>
      <c r="GC2" s="83"/>
      <c r="GD2" s="83"/>
      <c r="GE2" s="83"/>
      <c r="GF2" s="83"/>
      <c r="GG2" s="83"/>
      <c r="GH2" s="83"/>
      <c r="GI2" s="83"/>
      <c r="GJ2" s="83"/>
      <c r="GK2" s="83"/>
      <c r="GL2" s="83"/>
      <c r="GM2" s="83"/>
      <c r="GN2" s="83"/>
      <c r="GO2" s="83"/>
      <c r="GP2" s="83"/>
      <c r="GQ2" s="83"/>
      <c r="GR2" s="83"/>
      <c r="GS2" s="83"/>
      <c r="GT2" s="83"/>
      <c r="GU2" s="83"/>
      <c r="GV2" s="83"/>
      <c r="GW2" s="83"/>
      <c r="GX2" s="83"/>
      <c r="GY2" s="83"/>
      <c r="GZ2" s="83"/>
      <c r="HA2" s="83"/>
      <c r="HB2" s="83"/>
      <c r="HC2" s="83"/>
      <c r="HD2" s="83"/>
      <c r="HE2" s="83"/>
      <c r="HF2" s="83"/>
      <c r="HG2" s="83"/>
      <c r="HH2" s="83"/>
      <c r="HI2" s="83"/>
      <c r="HJ2" s="83"/>
      <c r="HK2" s="83"/>
      <c r="HL2" s="83"/>
      <c r="HM2" s="83"/>
      <c r="HN2" s="83"/>
      <c r="HO2" s="83"/>
      <c r="HP2" s="83"/>
      <c r="HQ2" s="83"/>
      <c r="HR2" s="83"/>
      <c r="HS2" s="83"/>
      <c r="HT2" s="83"/>
      <c r="HU2" s="83"/>
      <c r="HV2" s="83"/>
    </row>
    <row r="3" ht="24.5" customHeight="1" spans="1:230">
      <c r="A3" s="86" t="s">
        <v>126</v>
      </c>
      <c r="B3" s="87" t="s">
        <v>127</v>
      </c>
      <c r="C3" s="87"/>
      <c r="D3" s="88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  <c r="AG3" s="89"/>
      <c r="AH3" s="89"/>
      <c r="AI3" s="89"/>
      <c r="AJ3" s="89"/>
      <c r="AK3" s="89"/>
      <c r="AL3" s="89"/>
      <c r="AM3" s="89"/>
      <c r="AN3" s="89"/>
      <c r="AO3" s="89"/>
      <c r="AP3" s="89"/>
      <c r="AQ3" s="89"/>
      <c r="AR3" s="89"/>
      <c r="AS3" s="89"/>
      <c r="AT3" s="89"/>
      <c r="AU3" s="89"/>
      <c r="AV3" s="89"/>
      <c r="AW3" s="89"/>
      <c r="AX3" s="89"/>
      <c r="AY3" s="89"/>
      <c r="AZ3" s="89"/>
      <c r="BA3" s="89"/>
      <c r="BB3" s="89"/>
      <c r="BC3" s="89"/>
      <c r="BD3" s="89"/>
      <c r="BE3" s="89"/>
      <c r="BF3" s="89"/>
      <c r="BG3" s="89"/>
      <c r="BH3" s="89"/>
      <c r="BI3" s="89"/>
      <c r="BJ3" s="89"/>
      <c r="BK3" s="89"/>
      <c r="BL3" s="89"/>
      <c r="BM3" s="89"/>
      <c r="BN3" s="89"/>
      <c r="BO3" s="89"/>
      <c r="BP3" s="89"/>
      <c r="BQ3" s="89"/>
      <c r="BR3" s="89"/>
      <c r="BS3" s="89"/>
      <c r="BT3" s="89"/>
      <c r="BU3" s="89"/>
      <c r="BV3" s="89"/>
      <c r="BW3" s="89"/>
      <c r="BX3" s="89"/>
      <c r="BY3" s="89"/>
      <c r="BZ3" s="89"/>
      <c r="CA3" s="89"/>
      <c r="CB3" s="89"/>
      <c r="CC3" s="89"/>
      <c r="CD3" s="89"/>
      <c r="CE3" s="89"/>
      <c r="CF3" s="89"/>
      <c r="CG3" s="89"/>
      <c r="CH3" s="89"/>
      <c r="CI3" s="89"/>
      <c r="CJ3" s="89"/>
      <c r="CK3" s="89"/>
      <c r="CL3" s="89"/>
      <c r="CM3" s="89"/>
      <c r="CN3" s="89"/>
      <c r="CO3" s="89"/>
      <c r="CP3" s="89"/>
      <c r="CQ3" s="89"/>
      <c r="CR3" s="89"/>
      <c r="CS3" s="89"/>
      <c r="CT3" s="89"/>
      <c r="CU3" s="89"/>
      <c r="CV3" s="89"/>
      <c r="CW3" s="89"/>
      <c r="CX3" s="89"/>
      <c r="CY3" s="89"/>
      <c r="CZ3" s="89"/>
      <c r="DA3" s="89"/>
      <c r="DB3" s="89"/>
      <c r="DC3" s="89"/>
      <c r="DD3" s="89"/>
      <c r="DE3" s="89"/>
      <c r="DF3" s="89"/>
      <c r="DG3" s="89"/>
      <c r="DH3" s="89"/>
      <c r="DI3" s="89"/>
      <c r="DJ3" s="89"/>
      <c r="DK3" s="89"/>
      <c r="DL3" s="89"/>
      <c r="DM3" s="89"/>
      <c r="DN3" s="89"/>
      <c r="DO3" s="89"/>
      <c r="DP3" s="89"/>
      <c r="DQ3" s="89"/>
      <c r="DR3" s="89"/>
      <c r="DS3" s="89"/>
      <c r="DT3" s="89"/>
      <c r="DU3" s="89"/>
      <c r="DV3" s="89"/>
      <c r="DW3" s="89"/>
      <c r="DX3" s="89"/>
      <c r="DY3" s="89"/>
      <c r="DZ3" s="89"/>
      <c r="EA3" s="89"/>
      <c r="EB3" s="89"/>
      <c r="EC3" s="89"/>
      <c r="ED3" s="89"/>
      <c r="EE3" s="89"/>
      <c r="EF3" s="89"/>
      <c r="EG3" s="89"/>
      <c r="EH3" s="89"/>
      <c r="EI3" s="89"/>
      <c r="EJ3" s="89"/>
      <c r="EK3" s="89"/>
      <c r="EL3" s="89"/>
      <c r="EM3" s="89"/>
      <c r="EN3" s="89"/>
      <c r="EO3" s="89"/>
      <c r="EP3" s="89"/>
      <c r="EQ3" s="89"/>
      <c r="ER3" s="89"/>
      <c r="ES3" s="89"/>
      <c r="ET3" s="89"/>
      <c r="EU3" s="89"/>
      <c r="EV3" s="89"/>
      <c r="EW3" s="89"/>
      <c r="EX3" s="89"/>
      <c r="EY3" s="89"/>
      <c r="EZ3" s="89"/>
      <c r="FA3" s="89"/>
      <c r="FB3" s="89"/>
      <c r="FC3" s="89"/>
      <c r="FD3" s="89"/>
      <c r="FE3" s="89"/>
      <c r="FF3" s="89"/>
      <c r="FG3" s="89"/>
      <c r="FH3" s="89"/>
      <c r="FI3" s="89"/>
      <c r="FJ3" s="89"/>
      <c r="FK3" s="89"/>
      <c r="FL3" s="89"/>
      <c r="FM3" s="89"/>
      <c r="FN3" s="89"/>
      <c r="FO3" s="89"/>
      <c r="FP3" s="89"/>
      <c r="FQ3" s="89"/>
      <c r="FR3" s="89"/>
      <c r="FS3" s="89"/>
      <c r="FT3" s="89"/>
      <c r="FU3" s="89"/>
      <c r="FV3" s="89"/>
      <c r="FW3" s="89"/>
      <c r="FX3" s="89"/>
      <c r="FY3" s="89"/>
      <c r="FZ3" s="89"/>
      <c r="GA3" s="89"/>
      <c r="GB3" s="89"/>
      <c r="GC3" s="89"/>
      <c r="GD3" s="89"/>
      <c r="GE3" s="89"/>
      <c r="GF3" s="89"/>
      <c r="GG3" s="89"/>
      <c r="GH3" s="89"/>
      <c r="GI3" s="89"/>
      <c r="GJ3" s="89"/>
      <c r="GK3" s="89"/>
      <c r="GL3" s="89"/>
      <c r="GM3" s="89"/>
      <c r="GN3" s="89"/>
      <c r="GO3" s="89"/>
      <c r="GP3" s="89"/>
      <c r="GQ3" s="89"/>
      <c r="GR3" s="89"/>
      <c r="GS3" s="89"/>
      <c r="GT3" s="89"/>
      <c r="GU3" s="89"/>
      <c r="GV3" s="89"/>
      <c r="GW3" s="89"/>
      <c r="GX3" s="89"/>
      <c r="GY3" s="89"/>
      <c r="GZ3" s="89"/>
      <c r="HA3" s="89"/>
      <c r="HB3" s="89"/>
      <c r="HC3" s="89"/>
      <c r="HD3" s="89"/>
      <c r="HE3" s="89"/>
      <c r="HF3" s="89"/>
      <c r="HG3" s="89"/>
      <c r="HH3" s="89"/>
      <c r="HI3" s="89"/>
      <c r="HJ3" s="89"/>
      <c r="HK3" s="89"/>
      <c r="HL3" s="89"/>
      <c r="HM3" s="89"/>
      <c r="HN3" s="89"/>
      <c r="HO3" s="89"/>
      <c r="HP3" s="89"/>
      <c r="HQ3" s="89"/>
      <c r="HR3" s="89"/>
      <c r="HS3" s="89"/>
      <c r="HT3" s="89"/>
      <c r="HU3" s="89"/>
      <c r="HV3" s="89"/>
    </row>
    <row r="4" ht="24.5" customHeight="1" spans="1:230">
      <c r="A4" s="90"/>
      <c r="B4" s="91" t="s">
        <v>128</v>
      </c>
      <c r="C4" s="92" t="s">
        <v>129</v>
      </c>
      <c r="D4" s="93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89"/>
      <c r="Y4" s="89"/>
      <c r="Z4" s="89"/>
      <c r="AA4" s="89"/>
      <c r="AB4" s="89"/>
      <c r="AC4" s="89"/>
      <c r="AD4" s="89"/>
      <c r="AE4" s="89"/>
      <c r="AF4" s="89"/>
      <c r="AG4" s="89"/>
      <c r="AH4" s="89"/>
      <c r="AI4" s="89"/>
      <c r="AJ4" s="89"/>
      <c r="AK4" s="89"/>
      <c r="AL4" s="89"/>
      <c r="AM4" s="89"/>
      <c r="AN4" s="89"/>
      <c r="AO4" s="89"/>
      <c r="AP4" s="89"/>
      <c r="AQ4" s="89"/>
      <c r="AR4" s="89"/>
      <c r="AS4" s="89"/>
      <c r="AT4" s="89"/>
      <c r="AU4" s="89"/>
      <c r="AV4" s="89"/>
      <c r="AW4" s="89"/>
      <c r="AX4" s="89"/>
      <c r="AY4" s="89"/>
      <c r="AZ4" s="89"/>
      <c r="BA4" s="89"/>
      <c r="BB4" s="89"/>
      <c r="BC4" s="89"/>
      <c r="BD4" s="89"/>
      <c r="BE4" s="89"/>
      <c r="BF4" s="89"/>
      <c r="BG4" s="89"/>
      <c r="BH4" s="89"/>
      <c r="BI4" s="89"/>
      <c r="BJ4" s="89"/>
      <c r="BK4" s="89"/>
      <c r="BL4" s="89"/>
      <c r="BM4" s="89"/>
      <c r="BN4" s="89"/>
      <c r="BO4" s="89"/>
      <c r="BP4" s="89"/>
      <c r="BQ4" s="89"/>
      <c r="BR4" s="89"/>
      <c r="BS4" s="89"/>
      <c r="BT4" s="89"/>
      <c r="BU4" s="89"/>
      <c r="BV4" s="89"/>
      <c r="BW4" s="89"/>
      <c r="BX4" s="89"/>
      <c r="BY4" s="89"/>
      <c r="BZ4" s="89"/>
      <c r="CA4" s="89"/>
      <c r="CB4" s="89"/>
      <c r="CC4" s="89"/>
      <c r="CD4" s="89"/>
      <c r="CE4" s="89"/>
      <c r="CF4" s="89"/>
      <c r="CG4" s="89"/>
      <c r="CH4" s="89"/>
      <c r="CI4" s="89"/>
      <c r="CJ4" s="89"/>
      <c r="CK4" s="89"/>
      <c r="CL4" s="89"/>
      <c r="CM4" s="89"/>
      <c r="CN4" s="89"/>
      <c r="CO4" s="89"/>
      <c r="CP4" s="89"/>
      <c r="CQ4" s="89"/>
      <c r="CR4" s="89"/>
      <c r="CS4" s="89"/>
      <c r="CT4" s="89"/>
      <c r="CU4" s="89"/>
      <c r="CV4" s="89"/>
      <c r="CW4" s="89"/>
      <c r="CX4" s="89"/>
      <c r="CY4" s="89"/>
      <c r="CZ4" s="89"/>
      <c r="DA4" s="89"/>
      <c r="DB4" s="89"/>
      <c r="DC4" s="89"/>
      <c r="DD4" s="89"/>
      <c r="DE4" s="89"/>
      <c r="DF4" s="89"/>
      <c r="DG4" s="89"/>
      <c r="DH4" s="89"/>
      <c r="DI4" s="89"/>
      <c r="DJ4" s="89"/>
      <c r="DK4" s="89"/>
      <c r="DL4" s="89"/>
      <c r="DM4" s="89"/>
      <c r="DN4" s="89"/>
      <c r="DO4" s="89"/>
      <c r="DP4" s="89"/>
      <c r="DQ4" s="89"/>
      <c r="DR4" s="89"/>
      <c r="DS4" s="89"/>
      <c r="DT4" s="89"/>
      <c r="DU4" s="89"/>
      <c r="DV4" s="89"/>
      <c r="DW4" s="89"/>
      <c r="DX4" s="89"/>
      <c r="DY4" s="89"/>
      <c r="DZ4" s="89"/>
      <c r="EA4" s="89"/>
      <c r="EB4" s="89"/>
      <c r="EC4" s="89"/>
      <c r="ED4" s="89"/>
      <c r="EE4" s="89"/>
      <c r="EF4" s="89"/>
      <c r="EG4" s="89"/>
      <c r="EH4" s="89"/>
      <c r="EI4" s="89"/>
      <c r="EJ4" s="89"/>
      <c r="EK4" s="89"/>
      <c r="EL4" s="89"/>
      <c r="EM4" s="89"/>
      <c r="EN4" s="89"/>
      <c r="EO4" s="89"/>
      <c r="EP4" s="89"/>
      <c r="EQ4" s="89"/>
      <c r="ER4" s="89"/>
      <c r="ES4" s="89"/>
      <c r="ET4" s="89"/>
      <c r="EU4" s="89"/>
      <c r="EV4" s="89"/>
      <c r="EW4" s="89"/>
      <c r="EX4" s="89"/>
      <c r="EY4" s="89"/>
      <c r="EZ4" s="89"/>
      <c r="FA4" s="89"/>
      <c r="FB4" s="89"/>
      <c r="FC4" s="89"/>
      <c r="FD4" s="89"/>
      <c r="FE4" s="89"/>
      <c r="FF4" s="89"/>
      <c r="FG4" s="89"/>
      <c r="FH4" s="89"/>
      <c r="FI4" s="89"/>
      <c r="FJ4" s="89"/>
      <c r="FK4" s="89"/>
      <c r="FL4" s="89"/>
      <c r="FM4" s="89"/>
      <c r="FN4" s="89"/>
      <c r="FO4" s="89"/>
      <c r="FP4" s="89"/>
      <c r="FQ4" s="89"/>
      <c r="FR4" s="89"/>
      <c r="FS4" s="89"/>
      <c r="FT4" s="89"/>
      <c r="FU4" s="89"/>
      <c r="FV4" s="89"/>
      <c r="FW4" s="89"/>
      <c r="FX4" s="89"/>
      <c r="FY4" s="89"/>
      <c r="FZ4" s="89"/>
      <c r="GA4" s="89"/>
      <c r="GB4" s="89"/>
      <c r="GC4" s="89"/>
      <c r="GD4" s="89"/>
      <c r="GE4" s="89"/>
      <c r="GF4" s="89"/>
      <c r="GG4" s="89"/>
      <c r="GH4" s="89"/>
      <c r="GI4" s="89"/>
      <c r="GJ4" s="89"/>
      <c r="GK4" s="89"/>
      <c r="GL4" s="89"/>
      <c r="GM4" s="89"/>
      <c r="GN4" s="89"/>
      <c r="GO4" s="89"/>
      <c r="GP4" s="89"/>
      <c r="GQ4" s="89"/>
      <c r="GR4" s="89"/>
      <c r="GS4" s="89"/>
      <c r="GT4" s="89"/>
      <c r="GU4" s="89"/>
      <c r="GV4" s="89"/>
      <c r="GW4" s="89"/>
      <c r="GX4" s="89"/>
      <c r="GY4" s="89"/>
      <c r="GZ4" s="89"/>
      <c r="HA4" s="89"/>
      <c r="HB4" s="89"/>
      <c r="HC4" s="89"/>
      <c r="HD4" s="89"/>
      <c r="HE4" s="89"/>
      <c r="HF4" s="89"/>
      <c r="HG4" s="89"/>
      <c r="HH4" s="89"/>
      <c r="HI4" s="89"/>
      <c r="HJ4" s="89"/>
      <c r="HK4" s="89"/>
      <c r="HL4" s="89"/>
      <c r="HM4" s="89"/>
      <c r="HN4" s="89"/>
      <c r="HO4" s="89"/>
      <c r="HP4" s="89"/>
      <c r="HQ4" s="89"/>
      <c r="HR4" s="89"/>
      <c r="HS4" s="89"/>
      <c r="HT4" s="89"/>
      <c r="HU4" s="89"/>
      <c r="HV4" s="89"/>
    </row>
    <row r="5" ht="38.25" spans="1:230">
      <c r="A5" s="90"/>
      <c r="B5" s="91"/>
      <c r="C5" s="91" t="s">
        <v>130</v>
      </c>
      <c r="D5" s="94" t="s">
        <v>131</v>
      </c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89"/>
      <c r="AZ5" s="89"/>
      <c r="BA5" s="89"/>
      <c r="BB5" s="89"/>
      <c r="BC5" s="89"/>
      <c r="BD5" s="89"/>
      <c r="BE5" s="89"/>
      <c r="BF5" s="89"/>
      <c r="BG5" s="89"/>
      <c r="BH5" s="89"/>
      <c r="BI5" s="89"/>
      <c r="BJ5" s="89"/>
      <c r="BK5" s="89"/>
      <c r="BL5" s="89"/>
      <c r="BM5" s="89"/>
      <c r="BN5" s="89"/>
      <c r="BO5" s="89"/>
      <c r="BP5" s="89"/>
      <c r="BQ5" s="89"/>
      <c r="BR5" s="89"/>
      <c r="BS5" s="89"/>
      <c r="BT5" s="89"/>
      <c r="BU5" s="89"/>
      <c r="BV5" s="89"/>
      <c r="BW5" s="89"/>
      <c r="BX5" s="89"/>
      <c r="BY5" s="89"/>
      <c r="BZ5" s="89"/>
      <c r="CA5" s="89"/>
      <c r="CB5" s="89"/>
      <c r="CC5" s="89"/>
      <c r="CD5" s="89"/>
      <c r="CE5" s="89"/>
      <c r="CF5" s="89"/>
      <c r="CG5" s="89"/>
      <c r="CH5" s="89"/>
      <c r="CI5" s="89"/>
      <c r="CJ5" s="89"/>
      <c r="CK5" s="89"/>
      <c r="CL5" s="89"/>
      <c r="CM5" s="89"/>
      <c r="CN5" s="89"/>
      <c r="CO5" s="89"/>
      <c r="CP5" s="89"/>
      <c r="CQ5" s="89"/>
      <c r="CR5" s="89"/>
      <c r="CS5" s="89"/>
      <c r="CT5" s="89"/>
      <c r="CU5" s="89"/>
      <c r="CV5" s="89"/>
      <c r="CW5" s="89"/>
      <c r="CX5" s="89"/>
      <c r="CY5" s="89"/>
      <c r="CZ5" s="89"/>
      <c r="DA5" s="89"/>
      <c r="DB5" s="89"/>
      <c r="DC5" s="89"/>
      <c r="DD5" s="89"/>
      <c r="DE5" s="89"/>
      <c r="DF5" s="89"/>
      <c r="DG5" s="89"/>
      <c r="DH5" s="89"/>
      <c r="DI5" s="89"/>
      <c r="DJ5" s="89"/>
      <c r="DK5" s="89"/>
      <c r="DL5" s="89"/>
      <c r="DM5" s="89"/>
      <c r="DN5" s="89"/>
      <c r="DO5" s="89"/>
      <c r="DP5" s="89"/>
      <c r="DQ5" s="89"/>
      <c r="DR5" s="89"/>
      <c r="DS5" s="89"/>
      <c r="DT5" s="89"/>
      <c r="DU5" s="89"/>
      <c r="DV5" s="89"/>
      <c r="DW5" s="89"/>
      <c r="DX5" s="89"/>
      <c r="DY5" s="89"/>
      <c r="DZ5" s="89"/>
      <c r="EA5" s="89"/>
      <c r="EB5" s="89"/>
      <c r="EC5" s="89"/>
      <c r="ED5" s="89"/>
      <c r="EE5" s="89"/>
      <c r="EF5" s="89"/>
      <c r="EG5" s="89"/>
      <c r="EH5" s="89"/>
      <c r="EI5" s="89"/>
      <c r="EJ5" s="89"/>
      <c r="EK5" s="89"/>
      <c r="EL5" s="89"/>
      <c r="EM5" s="89"/>
      <c r="EN5" s="89"/>
      <c r="EO5" s="89"/>
      <c r="EP5" s="89"/>
      <c r="EQ5" s="89"/>
      <c r="ER5" s="89"/>
      <c r="ES5" s="89"/>
      <c r="ET5" s="89"/>
      <c r="EU5" s="89"/>
      <c r="EV5" s="89"/>
      <c r="EW5" s="89"/>
      <c r="EX5" s="89"/>
      <c r="EY5" s="89"/>
      <c r="EZ5" s="89"/>
      <c r="FA5" s="89"/>
      <c r="FB5" s="89"/>
      <c r="FC5" s="89"/>
      <c r="FD5" s="89"/>
      <c r="FE5" s="89"/>
      <c r="FF5" s="89"/>
      <c r="FG5" s="89"/>
      <c r="FH5" s="89"/>
      <c r="FI5" s="89"/>
      <c r="FJ5" s="89"/>
      <c r="FK5" s="89"/>
      <c r="FL5" s="89"/>
      <c r="FM5" s="89"/>
      <c r="FN5" s="89"/>
      <c r="FO5" s="89"/>
      <c r="FP5" s="89"/>
      <c r="FQ5" s="89"/>
      <c r="FR5" s="89"/>
      <c r="FS5" s="89"/>
      <c r="FT5" s="89"/>
      <c r="FU5" s="89"/>
      <c r="FV5" s="89"/>
      <c r="FW5" s="89"/>
      <c r="FX5" s="89"/>
      <c r="FY5" s="89"/>
      <c r="FZ5" s="89"/>
      <c r="GA5" s="89"/>
      <c r="GB5" s="89"/>
      <c r="GC5" s="89"/>
      <c r="GD5" s="89"/>
      <c r="GE5" s="89"/>
      <c r="GF5" s="89"/>
      <c r="GG5" s="89"/>
      <c r="GH5" s="89"/>
      <c r="GI5" s="89"/>
      <c r="GJ5" s="89"/>
      <c r="GK5" s="89"/>
      <c r="GL5" s="89"/>
      <c r="GM5" s="89"/>
      <c r="GN5" s="89"/>
      <c r="GO5" s="89"/>
      <c r="GP5" s="89"/>
      <c r="GQ5" s="89"/>
      <c r="GR5" s="89"/>
      <c r="GS5" s="89"/>
      <c r="GT5" s="89"/>
      <c r="GU5" s="89"/>
      <c r="GV5" s="89"/>
      <c r="GW5" s="89"/>
      <c r="GX5" s="89"/>
      <c r="GY5" s="89"/>
      <c r="GZ5" s="89"/>
      <c r="HA5" s="89"/>
      <c r="HB5" s="89"/>
      <c r="HC5" s="89"/>
      <c r="HD5" s="89"/>
      <c r="HE5" s="89"/>
      <c r="HF5" s="89"/>
      <c r="HG5" s="89"/>
      <c r="HH5" s="89"/>
      <c r="HI5" s="89"/>
      <c r="HJ5" s="89"/>
      <c r="HK5" s="89"/>
      <c r="HL5" s="89"/>
      <c r="HM5" s="89"/>
      <c r="HN5" s="89"/>
      <c r="HO5" s="89"/>
      <c r="HP5" s="89"/>
      <c r="HQ5" s="89"/>
      <c r="HR5" s="89"/>
      <c r="HS5" s="89"/>
      <c r="HT5" s="89"/>
      <c r="HU5" s="89"/>
      <c r="HV5" s="89"/>
    </row>
    <row r="6" ht="24.5" customHeight="1" spans="1:230">
      <c r="A6" s="95" t="s">
        <v>132</v>
      </c>
      <c r="B6" s="96">
        <v>9871.95</v>
      </c>
      <c r="C6" s="96">
        <v>9871.95</v>
      </c>
      <c r="D6" s="97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89"/>
      <c r="T6" s="89"/>
      <c r="U6" s="89"/>
      <c r="V6" s="89"/>
      <c r="W6" s="89"/>
      <c r="X6" s="89"/>
      <c r="Y6" s="89"/>
      <c r="Z6" s="89"/>
      <c r="AA6" s="89"/>
      <c r="AB6" s="89"/>
      <c r="AC6" s="89"/>
      <c r="AD6" s="89"/>
      <c r="AE6" s="89"/>
      <c r="AF6" s="89"/>
      <c r="AG6" s="89"/>
      <c r="AH6" s="89"/>
      <c r="AI6" s="89"/>
      <c r="AJ6" s="89"/>
      <c r="AK6" s="89"/>
      <c r="AL6" s="89"/>
      <c r="AM6" s="89"/>
      <c r="AN6" s="89"/>
      <c r="AO6" s="89"/>
      <c r="AP6" s="89"/>
      <c r="AQ6" s="89"/>
      <c r="AR6" s="89"/>
      <c r="AS6" s="89"/>
      <c r="AT6" s="89"/>
      <c r="AU6" s="89"/>
      <c r="AV6" s="89"/>
      <c r="AW6" s="89"/>
      <c r="AX6" s="89"/>
      <c r="AY6" s="89"/>
      <c r="AZ6" s="89"/>
      <c r="BA6" s="89"/>
      <c r="BB6" s="89"/>
      <c r="BC6" s="89"/>
      <c r="BD6" s="89"/>
      <c r="BE6" s="89"/>
      <c r="BF6" s="89"/>
      <c r="BG6" s="89"/>
      <c r="BH6" s="89"/>
      <c r="BI6" s="89"/>
      <c r="BJ6" s="89"/>
      <c r="BK6" s="89"/>
      <c r="BL6" s="89"/>
      <c r="BM6" s="89"/>
      <c r="BN6" s="89"/>
      <c r="BO6" s="89"/>
      <c r="BP6" s="89"/>
      <c r="BQ6" s="89"/>
      <c r="BR6" s="89"/>
      <c r="BS6" s="89"/>
      <c r="BT6" s="89"/>
      <c r="BU6" s="89"/>
      <c r="BV6" s="89"/>
      <c r="BW6" s="89"/>
      <c r="BX6" s="89"/>
      <c r="BY6" s="89"/>
      <c r="BZ6" s="89"/>
      <c r="CA6" s="89"/>
      <c r="CB6" s="89"/>
      <c r="CC6" s="89"/>
      <c r="CD6" s="89"/>
      <c r="CE6" s="89"/>
      <c r="CF6" s="89"/>
      <c r="CG6" s="89"/>
      <c r="CH6" s="89"/>
      <c r="CI6" s="89"/>
      <c r="CJ6" s="89"/>
      <c r="CK6" s="89"/>
      <c r="CL6" s="89"/>
      <c r="CM6" s="89"/>
      <c r="CN6" s="89"/>
      <c r="CO6" s="89"/>
      <c r="CP6" s="89"/>
      <c r="CQ6" s="89"/>
      <c r="CR6" s="89"/>
      <c r="CS6" s="89"/>
      <c r="CT6" s="89"/>
      <c r="CU6" s="89"/>
      <c r="CV6" s="89"/>
      <c r="CW6" s="89"/>
      <c r="CX6" s="89"/>
      <c r="CY6" s="89"/>
      <c r="CZ6" s="89"/>
      <c r="DA6" s="89"/>
      <c r="DB6" s="89"/>
      <c r="DC6" s="89"/>
      <c r="DD6" s="89"/>
      <c r="DE6" s="89"/>
      <c r="DF6" s="89"/>
      <c r="DG6" s="89"/>
      <c r="DH6" s="89"/>
      <c r="DI6" s="89"/>
      <c r="DJ6" s="89"/>
      <c r="DK6" s="89"/>
      <c r="DL6" s="89"/>
      <c r="DM6" s="89"/>
      <c r="DN6" s="89"/>
      <c r="DO6" s="89"/>
      <c r="DP6" s="89"/>
      <c r="DQ6" s="89"/>
      <c r="DR6" s="89"/>
      <c r="DS6" s="89"/>
      <c r="DT6" s="89"/>
      <c r="DU6" s="89"/>
      <c r="DV6" s="89"/>
      <c r="DW6" s="89"/>
      <c r="DX6" s="89"/>
      <c r="DY6" s="89"/>
      <c r="DZ6" s="89"/>
      <c r="EA6" s="89"/>
      <c r="EB6" s="89"/>
      <c r="EC6" s="89"/>
      <c r="ED6" s="89"/>
      <c r="EE6" s="89"/>
      <c r="EF6" s="89"/>
      <c r="EG6" s="89"/>
      <c r="EH6" s="89"/>
      <c r="EI6" s="89"/>
      <c r="EJ6" s="89"/>
      <c r="EK6" s="89"/>
      <c r="EL6" s="89"/>
      <c r="EM6" s="89"/>
      <c r="EN6" s="89"/>
      <c r="EO6" s="89"/>
      <c r="EP6" s="89"/>
      <c r="EQ6" s="89"/>
      <c r="ER6" s="89"/>
      <c r="ES6" s="89"/>
      <c r="ET6" s="89"/>
      <c r="EU6" s="89"/>
      <c r="EV6" s="89"/>
      <c r="EW6" s="89"/>
      <c r="EX6" s="89"/>
      <c r="EY6" s="89"/>
      <c r="EZ6" s="89"/>
      <c r="FA6" s="89"/>
      <c r="FB6" s="89"/>
      <c r="FC6" s="89"/>
      <c r="FD6" s="89"/>
      <c r="FE6" s="89"/>
      <c r="FF6" s="89"/>
      <c r="FG6" s="89"/>
      <c r="FH6" s="89"/>
      <c r="FI6" s="89"/>
      <c r="FJ6" s="89"/>
      <c r="FK6" s="89"/>
      <c r="FL6" s="89"/>
      <c r="FM6" s="89"/>
      <c r="FN6" s="89"/>
      <c r="FO6" s="89"/>
      <c r="FP6" s="89"/>
      <c r="FQ6" s="89"/>
      <c r="FR6" s="89"/>
      <c r="FS6" s="89"/>
      <c r="FT6" s="89"/>
      <c r="FU6" s="89"/>
      <c r="FV6" s="89"/>
      <c r="FW6" s="89"/>
      <c r="FX6" s="89"/>
      <c r="FY6" s="89"/>
      <c r="FZ6" s="89"/>
      <c r="GA6" s="89"/>
      <c r="GB6" s="89"/>
      <c r="GC6" s="89"/>
      <c r="GD6" s="89"/>
      <c r="GE6" s="89"/>
      <c r="GF6" s="89"/>
      <c r="GG6" s="89"/>
      <c r="GH6" s="89"/>
      <c r="GI6" s="89"/>
      <c r="GJ6" s="89"/>
      <c r="GK6" s="89"/>
      <c r="GL6" s="89"/>
      <c r="GM6" s="89"/>
      <c r="GN6" s="89"/>
      <c r="GO6" s="89"/>
      <c r="GP6" s="89"/>
      <c r="GQ6" s="89"/>
      <c r="GR6" s="89"/>
      <c r="GS6" s="89"/>
      <c r="GT6" s="89"/>
      <c r="GU6" s="89"/>
      <c r="GV6" s="89"/>
      <c r="GW6" s="89"/>
      <c r="GX6" s="89"/>
      <c r="GY6" s="89"/>
      <c r="GZ6" s="89"/>
      <c r="HA6" s="89"/>
      <c r="HB6" s="89"/>
      <c r="HC6" s="89"/>
      <c r="HD6" s="89"/>
      <c r="HE6" s="89"/>
      <c r="HF6" s="89"/>
      <c r="HG6" s="89"/>
      <c r="HH6" s="89"/>
      <c r="HI6" s="89"/>
      <c r="HJ6" s="89"/>
      <c r="HK6" s="89"/>
      <c r="HL6" s="89"/>
      <c r="HM6" s="89"/>
      <c r="HN6" s="89"/>
      <c r="HO6" s="89"/>
      <c r="HP6" s="89"/>
      <c r="HQ6" s="89"/>
      <c r="HR6" s="89"/>
      <c r="HS6" s="89"/>
      <c r="HT6" s="89"/>
      <c r="HU6" s="89"/>
      <c r="HV6" s="89"/>
    </row>
    <row r="7" ht="24.5" customHeight="1" spans="1:230">
      <c r="A7" s="98" t="s">
        <v>133</v>
      </c>
      <c r="B7" s="96"/>
      <c r="C7" s="96"/>
      <c r="D7" s="97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  <c r="S7" s="89"/>
      <c r="T7" s="89"/>
      <c r="U7" s="89"/>
      <c r="V7" s="89"/>
      <c r="W7" s="89"/>
      <c r="X7" s="89"/>
      <c r="Y7" s="89"/>
      <c r="Z7" s="89"/>
      <c r="AA7" s="89"/>
      <c r="AB7" s="89"/>
      <c r="AC7" s="89"/>
      <c r="AD7" s="89"/>
      <c r="AE7" s="89"/>
      <c r="AF7" s="89"/>
      <c r="AG7" s="89"/>
      <c r="AH7" s="89"/>
      <c r="AI7" s="89"/>
      <c r="AJ7" s="89"/>
      <c r="AK7" s="89"/>
      <c r="AL7" s="89"/>
      <c r="AM7" s="89"/>
      <c r="AN7" s="89"/>
      <c r="AO7" s="89"/>
      <c r="AP7" s="89"/>
      <c r="AQ7" s="89"/>
      <c r="AR7" s="89"/>
      <c r="AS7" s="89"/>
      <c r="AT7" s="89"/>
      <c r="AU7" s="89"/>
      <c r="AV7" s="89"/>
      <c r="AW7" s="89"/>
      <c r="AX7" s="89"/>
      <c r="AY7" s="89"/>
      <c r="AZ7" s="89"/>
      <c r="BA7" s="89"/>
      <c r="BB7" s="89"/>
      <c r="BC7" s="89"/>
      <c r="BD7" s="89"/>
      <c r="BE7" s="89"/>
      <c r="BF7" s="89"/>
      <c r="BG7" s="89"/>
      <c r="BH7" s="89"/>
      <c r="BI7" s="89"/>
      <c r="BJ7" s="89"/>
      <c r="BK7" s="89"/>
      <c r="BL7" s="89"/>
      <c r="BM7" s="89"/>
      <c r="BN7" s="89"/>
      <c r="BO7" s="89"/>
      <c r="BP7" s="89"/>
      <c r="BQ7" s="89"/>
      <c r="BR7" s="89"/>
      <c r="BS7" s="89"/>
      <c r="BT7" s="89"/>
      <c r="BU7" s="89"/>
      <c r="BV7" s="89"/>
      <c r="BW7" s="89"/>
      <c r="BX7" s="89"/>
      <c r="BY7" s="89"/>
      <c r="BZ7" s="89"/>
      <c r="CA7" s="89"/>
      <c r="CB7" s="89"/>
      <c r="CC7" s="89"/>
      <c r="CD7" s="89"/>
      <c r="CE7" s="89"/>
      <c r="CF7" s="89"/>
      <c r="CG7" s="89"/>
      <c r="CH7" s="89"/>
      <c r="CI7" s="89"/>
      <c r="CJ7" s="89"/>
      <c r="CK7" s="89"/>
      <c r="CL7" s="89"/>
      <c r="CM7" s="89"/>
      <c r="CN7" s="89"/>
      <c r="CO7" s="89"/>
      <c r="CP7" s="89"/>
      <c r="CQ7" s="89"/>
      <c r="CR7" s="89"/>
      <c r="CS7" s="89"/>
      <c r="CT7" s="89"/>
      <c r="CU7" s="89"/>
      <c r="CV7" s="89"/>
      <c r="CW7" s="89"/>
      <c r="CX7" s="89"/>
      <c r="CY7" s="89"/>
      <c r="CZ7" s="89"/>
      <c r="DA7" s="89"/>
      <c r="DB7" s="89"/>
      <c r="DC7" s="89"/>
      <c r="DD7" s="89"/>
      <c r="DE7" s="89"/>
      <c r="DF7" s="89"/>
      <c r="DG7" s="89"/>
      <c r="DH7" s="89"/>
      <c r="DI7" s="89"/>
      <c r="DJ7" s="89"/>
      <c r="DK7" s="89"/>
      <c r="DL7" s="89"/>
      <c r="DM7" s="89"/>
      <c r="DN7" s="89"/>
      <c r="DO7" s="89"/>
      <c r="DP7" s="89"/>
      <c r="DQ7" s="89"/>
      <c r="DR7" s="89"/>
      <c r="DS7" s="89"/>
      <c r="DT7" s="89"/>
      <c r="DU7" s="89"/>
      <c r="DV7" s="89"/>
      <c r="DW7" s="89"/>
      <c r="DX7" s="89"/>
      <c r="DY7" s="89"/>
      <c r="DZ7" s="89"/>
      <c r="EA7" s="89"/>
      <c r="EB7" s="89"/>
      <c r="EC7" s="89"/>
      <c r="ED7" s="89"/>
      <c r="EE7" s="89"/>
      <c r="EF7" s="89"/>
      <c r="EG7" s="89"/>
      <c r="EH7" s="89"/>
      <c r="EI7" s="89"/>
      <c r="EJ7" s="89"/>
      <c r="EK7" s="89"/>
      <c r="EL7" s="89"/>
      <c r="EM7" s="89"/>
      <c r="EN7" s="89"/>
      <c r="EO7" s="89"/>
      <c r="EP7" s="89"/>
      <c r="EQ7" s="89"/>
      <c r="ER7" s="89"/>
      <c r="ES7" s="89"/>
      <c r="ET7" s="89"/>
      <c r="EU7" s="89"/>
      <c r="EV7" s="89"/>
      <c r="EW7" s="89"/>
      <c r="EX7" s="89"/>
      <c r="EY7" s="89"/>
      <c r="EZ7" s="89"/>
      <c r="FA7" s="89"/>
      <c r="FB7" s="89"/>
      <c r="FC7" s="89"/>
      <c r="FD7" s="89"/>
      <c r="FE7" s="89"/>
      <c r="FF7" s="89"/>
      <c r="FG7" s="89"/>
      <c r="FH7" s="89"/>
      <c r="FI7" s="89"/>
      <c r="FJ7" s="89"/>
      <c r="FK7" s="89"/>
      <c r="FL7" s="89"/>
      <c r="FM7" s="89"/>
      <c r="FN7" s="89"/>
      <c r="FO7" s="89"/>
      <c r="FP7" s="89"/>
      <c r="FQ7" s="89"/>
      <c r="FR7" s="89"/>
      <c r="FS7" s="89"/>
      <c r="FT7" s="89"/>
      <c r="FU7" s="89"/>
      <c r="FV7" s="89"/>
      <c r="FW7" s="89"/>
      <c r="FX7" s="89"/>
      <c r="FY7" s="89"/>
      <c r="FZ7" s="89"/>
      <c r="GA7" s="89"/>
      <c r="GB7" s="89"/>
      <c r="GC7" s="89"/>
      <c r="GD7" s="89"/>
      <c r="GE7" s="89"/>
      <c r="GF7" s="89"/>
      <c r="GG7" s="89"/>
      <c r="GH7" s="89"/>
      <c r="GI7" s="89"/>
      <c r="GJ7" s="89"/>
      <c r="GK7" s="89"/>
      <c r="GL7" s="89"/>
      <c r="GM7" s="89"/>
      <c r="GN7" s="89"/>
      <c r="GO7" s="89"/>
      <c r="GP7" s="89"/>
      <c r="GQ7" s="89"/>
      <c r="GR7" s="89"/>
      <c r="GS7" s="89"/>
      <c r="GT7" s="89"/>
      <c r="GU7" s="89"/>
      <c r="GV7" s="89"/>
      <c r="GW7" s="89"/>
      <c r="GX7" s="89"/>
      <c r="GY7" s="89"/>
      <c r="GZ7" s="89"/>
      <c r="HA7" s="89"/>
      <c r="HB7" s="89"/>
      <c r="HC7" s="89"/>
      <c r="HD7" s="89"/>
      <c r="HE7" s="89"/>
      <c r="HF7" s="89"/>
      <c r="HG7" s="89"/>
      <c r="HH7" s="89"/>
      <c r="HI7" s="89"/>
      <c r="HJ7" s="89"/>
      <c r="HK7" s="89"/>
      <c r="HL7" s="89"/>
      <c r="HM7" s="89"/>
      <c r="HN7" s="89"/>
      <c r="HO7" s="89"/>
      <c r="HP7" s="89"/>
      <c r="HQ7" s="89"/>
      <c r="HR7" s="89"/>
      <c r="HS7" s="89"/>
      <c r="HT7" s="89"/>
      <c r="HU7" s="89"/>
      <c r="HV7" s="89"/>
    </row>
    <row r="8" ht="24.5" customHeight="1" spans="1:230">
      <c r="A8" s="99" t="s">
        <v>134</v>
      </c>
      <c r="B8" s="96"/>
      <c r="C8" s="96"/>
      <c r="D8" s="97"/>
      <c r="E8" s="89"/>
      <c r="F8" s="89"/>
      <c r="G8" s="89"/>
      <c r="H8" s="89"/>
      <c r="I8" s="89"/>
      <c r="J8" s="89"/>
      <c r="K8" s="89"/>
      <c r="L8" s="89"/>
      <c r="M8" s="89"/>
      <c r="N8" s="89"/>
      <c r="O8" s="89"/>
      <c r="P8" s="89"/>
      <c r="Q8" s="89"/>
      <c r="R8" s="89"/>
      <c r="S8" s="89"/>
      <c r="T8" s="89"/>
      <c r="U8" s="89"/>
      <c r="V8" s="89"/>
      <c r="W8" s="89"/>
      <c r="X8" s="89"/>
      <c r="Y8" s="89"/>
      <c r="Z8" s="89"/>
      <c r="AA8" s="89"/>
      <c r="AB8" s="89"/>
      <c r="AC8" s="89"/>
      <c r="AD8" s="89"/>
      <c r="AE8" s="89"/>
      <c r="AF8" s="89"/>
      <c r="AG8" s="89"/>
      <c r="AH8" s="89"/>
      <c r="AI8" s="89"/>
      <c r="AJ8" s="89"/>
      <c r="AK8" s="89"/>
      <c r="AL8" s="89"/>
      <c r="AM8" s="89"/>
      <c r="AN8" s="89"/>
      <c r="AO8" s="89"/>
      <c r="AP8" s="89"/>
      <c r="AQ8" s="89"/>
      <c r="AR8" s="89"/>
      <c r="AS8" s="89"/>
      <c r="AT8" s="89"/>
      <c r="AU8" s="89"/>
      <c r="AV8" s="89"/>
      <c r="AW8" s="89"/>
      <c r="AX8" s="89"/>
      <c r="AY8" s="89"/>
      <c r="AZ8" s="89"/>
      <c r="BA8" s="89"/>
      <c r="BB8" s="89"/>
      <c r="BC8" s="89"/>
      <c r="BD8" s="89"/>
      <c r="BE8" s="89"/>
      <c r="BF8" s="89"/>
      <c r="BG8" s="89"/>
      <c r="BH8" s="89"/>
      <c r="BI8" s="89"/>
      <c r="BJ8" s="89"/>
      <c r="BK8" s="89"/>
      <c r="BL8" s="89"/>
      <c r="BM8" s="89"/>
      <c r="BN8" s="89"/>
      <c r="BO8" s="89"/>
      <c r="BP8" s="89"/>
      <c r="BQ8" s="89"/>
      <c r="BR8" s="89"/>
      <c r="BS8" s="89"/>
      <c r="BT8" s="89"/>
      <c r="BU8" s="89"/>
      <c r="BV8" s="89"/>
      <c r="BW8" s="89"/>
      <c r="BX8" s="89"/>
      <c r="BY8" s="89"/>
      <c r="BZ8" s="89"/>
      <c r="CA8" s="89"/>
      <c r="CB8" s="89"/>
      <c r="CC8" s="89"/>
      <c r="CD8" s="89"/>
      <c r="CE8" s="89"/>
      <c r="CF8" s="89"/>
      <c r="CG8" s="89"/>
      <c r="CH8" s="89"/>
      <c r="CI8" s="89"/>
      <c r="CJ8" s="89"/>
      <c r="CK8" s="89"/>
      <c r="CL8" s="89"/>
      <c r="CM8" s="89"/>
      <c r="CN8" s="89"/>
      <c r="CO8" s="89"/>
      <c r="CP8" s="89"/>
      <c r="CQ8" s="89"/>
      <c r="CR8" s="89"/>
      <c r="CS8" s="89"/>
      <c r="CT8" s="89"/>
      <c r="CU8" s="89"/>
      <c r="CV8" s="89"/>
      <c r="CW8" s="89"/>
      <c r="CX8" s="89"/>
      <c r="CY8" s="89"/>
      <c r="CZ8" s="89"/>
      <c r="DA8" s="89"/>
      <c r="DB8" s="89"/>
      <c r="DC8" s="89"/>
      <c r="DD8" s="89"/>
      <c r="DE8" s="89"/>
      <c r="DF8" s="89"/>
      <c r="DG8" s="89"/>
      <c r="DH8" s="89"/>
      <c r="DI8" s="89"/>
      <c r="DJ8" s="89"/>
      <c r="DK8" s="89"/>
      <c r="DL8" s="89"/>
      <c r="DM8" s="89"/>
      <c r="DN8" s="89"/>
      <c r="DO8" s="89"/>
      <c r="DP8" s="89"/>
      <c r="DQ8" s="89"/>
      <c r="DR8" s="89"/>
      <c r="DS8" s="89"/>
      <c r="DT8" s="89"/>
      <c r="DU8" s="89"/>
      <c r="DV8" s="89"/>
      <c r="DW8" s="89"/>
      <c r="DX8" s="89"/>
      <c r="DY8" s="89"/>
      <c r="DZ8" s="89"/>
      <c r="EA8" s="89"/>
      <c r="EB8" s="89"/>
      <c r="EC8" s="89"/>
      <c r="ED8" s="89"/>
      <c r="EE8" s="89"/>
      <c r="EF8" s="89"/>
      <c r="EG8" s="89"/>
      <c r="EH8" s="89"/>
      <c r="EI8" s="89"/>
      <c r="EJ8" s="89"/>
      <c r="EK8" s="89"/>
      <c r="EL8" s="89"/>
      <c r="EM8" s="89"/>
      <c r="EN8" s="89"/>
      <c r="EO8" s="89"/>
      <c r="EP8" s="89"/>
      <c r="EQ8" s="89"/>
      <c r="ER8" s="89"/>
      <c r="ES8" s="89"/>
      <c r="ET8" s="89"/>
      <c r="EU8" s="89"/>
      <c r="EV8" s="89"/>
      <c r="EW8" s="89"/>
      <c r="EX8" s="89"/>
      <c r="EY8" s="89"/>
      <c r="EZ8" s="89"/>
      <c r="FA8" s="89"/>
      <c r="FB8" s="89"/>
      <c r="FC8" s="89"/>
      <c r="FD8" s="89"/>
      <c r="FE8" s="89"/>
      <c r="FF8" s="89"/>
      <c r="FG8" s="89"/>
      <c r="FH8" s="89"/>
      <c r="FI8" s="89"/>
      <c r="FJ8" s="89"/>
      <c r="FK8" s="89"/>
      <c r="FL8" s="89"/>
      <c r="FM8" s="89"/>
      <c r="FN8" s="89"/>
      <c r="FO8" s="89"/>
      <c r="FP8" s="89"/>
      <c r="FQ8" s="89"/>
      <c r="FR8" s="89"/>
      <c r="FS8" s="89"/>
      <c r="FT8" s="89"/>
      <c r="FU8" s="89"/>
      <c r="FV8" s="89"/>
      <c r="FW8" s="89"/>
      <c r="FX8" s="89"/>
      <c r="FY8" s="89"/>
      <c r="FZ8" s="89"/>
      <c r="GA8" s="89"/>
      <c r="GB8" s="89"/>
      <c r="GC8" s="89"/>
      <c r="GD8" s="89"/>
      <c r="GE8" s="89"/>
      <c r="GF8" s="89"/>
      <c r="GG8" s="89"/>
      <c r="GH8" s="89"/>
      <c r="GI8" s="89"/>
      <c r="GJ8" s="89"/>
      <c r="GK8" s="89"/>
      <c r="GL8" s="89"/>
      <c r="GM8" s="89"/>
      <c r="GN8" s="89"/>
      <c r="GO8" s="89"/>
      <c r="GP8" s="89"/>
      <c r="GQ8" s="89"/>
      <c r="GR8" s="89"/>
      <c r="GS8" s="89"/>
      <c r="GT8" s="89"/>
      <c r="GU8" s="89"/>
      <c r="GV8" s="89"/>
      <c r="GW8" s="89"/>
      <c r="GX8" s="89"/>
      <c r="GY8" s="89"/>
      <c r="GZ8" s="89"/>
      <c r="HA8" s="89"/>
      <c r="HB8" s="89"/>
      <c r="HC8" s="89"/>
      <c r="HD8" s="89"/>
      <c r="HE8" s="89"/>
      <c r="HF8" s="89"/>
      <c r="HG8" s="89"/>
      <c r="HH8" s="89"/>
      <c r="HI8" s="89"/>
      <c r="HJ8" s="89"/>
      <c r="HK8" s="89"/>
      <c r="HL8" s="89"/>
      <c r="HM8" s="89"/>
      <c r="HN8" s="89"/>
      <c r="HO8" s="89"/>
      <c r="HP8" s="89"/>
      <c r="HQ8" s="89"/>
      <c r="HR8" s="89"/>
      <c r="HS8" s="89"/>
      <c r="HT8" s="89"/>
      <c r="HU8" s="89"/>
      <c r="HV8" s="89"/>
    </row>
    <row r="9" ht="24.5" customHeight="1" spans="1:230">
      <c r="A9" s="99" t="s">
        <v>135</v>
      </c>
      <c r="B9" s="96"/>
      <c r="C9" s="96"/>
      <c r="D9" s="97"/>
      <c r="E9" s="89"/>
      <c r="F9" s="89"/>
      <c r="G9" s="89"/>
      <c r="H9" s="89"/>
      <c r="I9" s="89"/>
      <c r="J9" s="89"/>
      <c r="K9" s="89"/>
      <c r="L9" s="89"/>
      <c r="M9" s="89"/>
      <c r="N9" s="89"/>
      <c r="O9" s="89"/>
      <c r="P9" s="89"/>
      <c r="Q9" s="89"/>
      <c r="R9" s="89"/>
      <c r="S9" s="89"/>
      <c r="T9" s="89"/>
      <c r="U9" s="89"/>
      <c r="V9" s="89"/>
      <c r="W9" s="89"/>
      <c r="X9" s="89"/>
      <c r="Y9" s="89"/>
      <c r="Z9" s="89"/>
      <c r="AA9" s="89"/>
      <c r="AB9" s="89"/>
      <c r="AC9" s="89"/>
      <c r="AD9" s="89"/>
      <c r="AE9" s="89"/>
      <c r="AF9" s="89"/>
      <c r="AG9" s="89"/>
      <c r="AH9" s="89"/>
      <c r="AI9" s="89"/>
      <c r="AJ9" s="89"/>
      <c r="AK9" s="89"/>
      <c r="AL9" s="89"/>
      <c r="AM9" s="89"/>
      <c r="AN9" s="89"/>
      <c r="AO9" s="89"/>
      <c r="AP9" s="89"/>
      <c r="AQ9" s="89"/>
      <c r="AR9" s="89"/>
      <c r="AS9" s="89"/>
      <c r="AT9" s="89"/>
      <c r="AU9" s="89"/>
      <c r="AV9" s="89"/>
      <c r="AW9" s="89"/>
      <c r="AX9" s="89"/>
      <c r="AY9" s="89"/>
      <c r="AZ9" s="89"/>
      <c r="BA9" s="89"/>
      <c r="BB9" s="89"/>
      <c r="BC9" s="89"/>
      <c r="BD9" s="89"/>
      <c r="BE9" s="89"/>
      <c r="BF9" s="89"/>
      <c r="BG9" s="89"/>
      <c r="BH9" s="89"/>
      <c r="BI9" s="89"/>
      <c r="BJ9" s="89"/>
      <c r="BK9" s="89"/>
      <c r="BL9" s="89"/>
      <c r="BM9" s="89"/>
      <c r="BN9" s="89"/>
      <c r="BO9" s="89"/>
      <c r="BP9" s="89"/>
      <c r="BQ9" s="89"/>
      <c r="BR9" s="89"/>
      <c r="BS9" s="89"/>
      <c r="BT9" s="89"/>
      <c r="BU9" s="89"/>
      <c r="BV9" s="89"/>
      <c r="BW9" s="89"/>
      <c r="BX9" s="89"/>
      <c r="BY9" s="89"/>
      <c r="BZ9" s="89"/>
      <c r="CA9" s="89"/>
      <c r="CB9" s="89"/>
      <c r="CC9" s="89"/>
      <c r="CD9" s="89"/>
      <c r="CE9" s="89"/>
      <c r="CF9" s="89"/>
      <c r="CG9" s="89"/>
      <c r="CH9" s="89"/>
      <c r="CI9" s="89"/>
      <c r="CJ9" s="89"/>
      <c r="CK9" s="89"/>
      <c r="CL9" s="89"/>
      <c r="CM9" s="89"/>
      <c r="CN9" s="89"/>
      <c r="CO9" s="89"/>
      <c r="CP9" s="89"/>
      <c r="CQ9" s="89"/>
      <c r="CR9" s="89"/>
      <c r="CS9" s="89"/>
      <c r="CT9" s="89"/>
      <c r="CU9" s="89"/>
      <c r="CV9" s="89"/>
      <c r="CW9" s="89"/>
      <c r="CX9" s="89"/>
      <c r="CY9" s="89"/>
      <c r="CZ9" s="89"/>
      <c r="DA9" s="89"/>
      <c r="DB9" s="89"/>
      <c r="DC9" s="89"/>
      <c r="DD9" s="89"/>
      <c r="DE9" s="89"/>
      <c r="DF9" s="89"/>
      <c r="DG9" s="89"/>
      <c r="DH9" s="89"/>
      <c r="DI9" s="89"/>
      <c r="DJ9" s="89"/>
      <c r="DK9" s="89"/>
      <c r="DL9" s="89"/>
      <c r="DM9" s="89"/>
      <c r="DN9" s="89"/>
      <c r="DO9" s="89"/>
      <c r="DP9" s="89"/>
      <c r="DQ9" s="89"/>
      <c r="DR9" s="89"/>
      <c r="DS9" s="89"/>
      <c r="DT9" s="89"/>
      <c r="DU9" s="89"/>
      <c r="DV9" s="89"/>
      <c r="DW9" s="89"/>
      <c r="DX9" s="89"/>
      <c r="DY9" s="89"/>
      <c r="DZ9" s="89"/>
      <c r="EA9" s="89"/>
      <c r="EB9" s="89"/>
      <c r="EC9" s="89"/>
      <c r="ED9" s="89"/>
      <c r="EE9" s="89"/>
      <c r="EF9" s="89"/>
      <c r="EG9" s="89"/>
      <c r="EH9" s="89"/>
      <c r="EI9" s="89"/>
      <c r="EJ9" s="89"/>
      <c r="EK9" s="89"/>
      <c r="EL9" s="89"/>
      <c r="EM9" s="89"/>
      <c r="EN9" s="89"/>
      <c r="EO9" s="89"/>
      <c r="EP9" s="89"/>
      <c r="EQ9" s="89"/>
      <c r="ER9" s="89"/>
      <c r="ES9" s="89"/>
      <c r="ET9" s="89"/>
      <c r="EU9" s="89"/>
      <c r="EV9" s="89"/>
      <c r="EW9" s="89"/>
      <c r="EX9" s="89"/>
      <c r="EY9" s="89"/>
      <c r="EZ9" s="89"/>
      <c r="FA9" s="89"/>
      <c r="FB9" s="89"/>
      <c r="FC9" s="89"/>
      <c r="FD9" s="89"/>
      <c r="FE9" s="89"/>
      <c r="FF9" s="89"/>
      <c r="FG9" s="89"/>
      <c r="FH9" s="89"/>
      <c r="FI9" s="89"/>
      <c r="FJ9" s="89"/>
      <c r="FK9" s="89"/>
      <c r="FL9" s="89"/>
      <c r="FM9" s="89"/>
      <c r="FN9" s="89"/>
      <c r="FO9" s="89"/>
      <c r="FP9" s="89"/>
      <c r="FQ9" s="89"/>
      <c r="FR9" s="89"/>
      <c r="FS9" s="89"/>
      <c r="FT9" s="89"/>
      <c r="FU9" s="89"/>
      <c r="FV9" s="89"/>
      <c r="FW9" s="89"/>
      <c r="FX9" s="89"/>
      <c r="FY9" s="89"/>
      <c r="FZ9" s="89"/>
      <c r="GA9" s="89"/>
      <c r="GB9" s="89"/>
      <c r="GC9" s="89"/>
      <c r="GD9" s="89"/>
      <c r="GE9" s="89"/>
      <c r="GF9" s="89"/>
      <c r="GG9" s="89"/>
      <c r="GH9" s="89"/>
      <c r="GI9" s="89"/>
      <c r="GJ9" s="89"/>
      <c r="GK9" s="89"/>
      <c r="GL9" s="89"/>
      <c r="GM9" s="89"/>
      <c r="GN9" s="89"/>
      <c r="GO9" s="89"/>
      <c r="GP9" s="89"/>
      <c r="GQ9" s="89"/>
      <c r="GR9" s="89"/>
      <c r="GS9" s="89"/>
      <c r="GT9" s="89"/>
      <c r="GU9" s="89"/>
      <c r="GV9" s="89"/>
      <c r="GW9" s="89"/>
      <c r="GX9" s="89"/>
      <c r="GY9" s="89"/>
      <c r="GZ9" s="89"/>
      <c r="HA9" s="89"/>
      <c r="HB9" s="89"/>
      <c r="HC9" s="89"/>
      <c r="HD9" s="89"/>
      <c r="HE9" s="89"/>
      <c r="HF9" s="89"/>
      <c r="HG9" s="89"/>
      <c r="HH9" s="89"/>
      <c r="HI9" s="89"/>
      <c r="HJ9" s="89"/>
      <c r="HK9" s="89"/>
      <c r="HL9" s="89"/>
      <c r="HM9" s="89"/>
      <c r="HN9" s="89"/>
      <c r="HO9" s="89"/>
      <c r="HP9" s="89"/>
      <c r="HQ9" s="89"/>
      <c r="HR9" s="89"/>
      <c r="HS9" s="89"/>
      <c r="HT9" s="89"/>
      <c r="HU9" s="89"/>
      <c r="HV9" s="89"/>
    </row>
    <row r="10" ht="24.5" customHeight="1" spans="1:230">
      <c r="A10" s="100" t="s">
        <v>136</v>
      </c>
      <c r="B10" s="96"/>
      <c r="C10" s="96"/>
      <c r="D10" s="97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89"/>
      <c r="V10" s="89"/>
      <c r="W10" s="89"/>
      <c r="X10" s="89"/>
      <c r="Y10" s="89"/>
      <c r="Z10" s="89"/>
      <c r="AA10" s="89"/>
      <c r="AB10" s="89"/>
      <c r="AC10" s="89"/>
      <c r="AD10" s="89"/>
      <c r="AE10" s="89"/>
      <c r="AF10" s="89"/>
      <c r="AG10" s="89"/>
      <c r="AH10" s="89"/>
      <c r="AI10" s="89"/>
      <c r="AJ10" s="89"/>
      <c r="AK10" s="89"/>
      <c r="AL10" s="89"/>
      <c r="AM10" s="89"/>
      <c r="AN10" s="89"/>
      <c r="AO10" s="89"/>
      <c r="AP10" s="89"/>
      <c r="AQ10" s="89"/>
      <c r="AR10" s="89"/>
      <c r="AS10" s="89"/>
      <c r="AT10" s="89"/>
      <c r="AU10" s="89"/>
      <c r="AV10" s="89"/>
      <c r="AW10" s="89"/>
      <c r="AX10" s="89"/>
      <c r="AY10" s="89"/>
      <c r="AZ10" s="89"/>
      <c r="BA10" s="89"/>
      <c r="BB10" s="89"/>
      <c r="BC10" s="89"/>
      <c r="BD10" s="89"/>
      <c r="BE10" s="89"/>
      <c r="BF10" s="89"/>
      <c r="BG10" s="89"/>
      <c r="BH10" s="89"/>
      <c r="BI10" s="89"/>
      <c r="BJ10" s="89"/>
      <c r="BK10" s="89"/>
      <c r="BL10" s="89"/>
      <c r="BM10" s="89"/>
      <c r="BN10" s="89"/>
      <c r="BO10" s="89"/>
      <c r="BP10" s="89"/>
      <c r="BQ10" s="89"/>
      <c r="BR10" s="89"/>
      <c r="BS10" s="89"/>
      <c r="BT10" s="89"/>
      <c r="BU10" s="89"/>
      <c r="BV10" s="89"/>
      <c r="BW10" s="89"/>
      <c r="BX10" s="89"/>
      <c r="BY10" s="89"/>
      <c r="BZ10" s="89"/>
      <c r="CA10" s="89"/>
      <c r="CB10" s="89"/>
      <c r="CC10" s="89"/>
      <c r="CD10" s="89"/>
      <c r="CE10" s="89"/>
      <c r="CF10" s="89"/>
      <c r="CG10" s="89"/>
      <c r="CH10" s="89"/>
      <c r="CI10" s="89"/>
      <c r="CJ10" s="89"/>
      <c r="CK10" s="89"/>
      <c r="CL10" s="89"/>
      <c r="CM10" s="89"/>
      <c r="CN10" s="89"/>
      <c r="CO10" s="89"/>
      <c r="CP10" s="89"/>
      <c r="CQ10" s="89"/>
      <c r="CR10" s="89"/>
      <c r="CS10" s="89"/>
      <c r="CT10" s="89"/>
      <c r="CU10" s="89"/>
      <c r="CV10" s="89"/>
      <c r="CW10" s="89"/>
      <c r="CX10" s="89"/>
      <c r="CY10" s="89"/>
      <c r="CZ10" s="89"/>
      <c r="DA10" s="89"/>
      <c r="DB10" s="89"/>
      <c r="DC10" s="89"/>
      <c r="DD10" s="89"/>
      <c r="DE10" s="89"/>
      <c r="DF10" s="89"/>
      <c r="DG10" s="89"/>
      <c r="DH10" s="89"/>
      <c r="DI10" s="89"/>
      <c r="DJ10" s="89"/>
      <c r="DK10" s="89"/>
      <c r="DL10" s="89"/>
      <c r="DM10" s="89"/>
      <c r="DN10" s="89"/>
      <c r="DO10" s="89"/>
      <c r="DP10" s="89"/>
      <c r="DQ10" s="89"/>
      <c r="DR10" s="89"/>
      <c r="DS10" s="89"/>
      <c r="DT10" s="89"/>
      <c r="DU10" s="89"/>
      <c r="DV10" s="89"/>
      <c r="DW10" s="89"/>
      <c r="DX10" s="89"/>
      <c r="DY10" s="89"/>
      <c r="DZ10" s="89"/>
      <c r="EA10" s="89"/>
      <c r="EB10" s="89"/>
      <c r="EC10" s="89"/>
      <c r="ED10" s="89"/>
      <c r="EE10" s="89"/>
      <c r="EF10" s="89"/>
      <c r="EG10" s="89"/>
      <c r="EH10" s="89"/>
      <c r="EI10" s="89"/>
      <c r="EJ10" s="89"/>
      <c r="EK10" s="89"/>
      <c r="EL10" s="89"/>
      <c r="EM10" s="89"/>
      <c r="EN10" s="89"/>
      <c r="EO10" s="89"/>
      <c r="EP10" s="89"/>
      <c r="EQ10" s="89"/>
      <c r="ER10" s="89"/>
      <c r="ES10" s="89"/>
      <c r="ET10" s="89"/>
      <c r="EU10" s="89"/>
      <c r="EV10" s="89"/>
      <c r="EW10" s="89"/>
      <c r="EX10" s="89"/>
      <c r="EY10" s="89"/>
      <c r="EZ10" s="89"/>
      <c r="FA10" s="89"/>
      <c r="FB10" s="89"/>
      <c r="FC10" s="89"/>
      <c r="FD10" s="89"/>
      <c r="FE10" s="89"/>
      <c r="FF10" s="89"/>
      <c r="FG10" s="89"/>
      <c r="FH10" s="89"/>
      <c r="FI10" s="89"/>
      <c r="FJ10" s="89"/>
      <c r="FK10" s="89"/>
      <c r="FL10" s="89"/>
      <c r="FM10" s="89"/>
      <c r="FN10" s="89"/>
      <c r="FO10" s="89"/>
      <c r="FP10" s="89"/>
      <c r="FQ10" s="89"/>
      <c r="FR10" s="89"/>
      <c r="FS10" s="89"/>
      <c r="FT10" s="89"/>
      <c r="FU10" s="89"/>
      <c r="FV10" s="89"/>
      <c r="FW10" s="89"/>
      <c r="FX10" s="89"/>
      <c r="FY10" s="89"/>
      <c r="FZ10" s="89"/>
      <c r="GA10" s="89"/>
      <c r="GB10" s="89"/>
      <c r="GC10" s="89"/>
      <c r="GD10" s="89"/>
      <c r="GE10" s="89"/>
      <c r="GF10" s="89"/>
      <c r="GG10" s="89"/>
      <c r="GH10" s="89"/>
      <c r="GI10" s="89"/>
      <c r="GJ10" s="89"/>
      <c r="GK10" s="89"/>
      <c r="GL10" s="89"/>
      <c r="GM10" s="89"/>
      <c r="GN10" s="89"/>
      <c r="GO10" s="89"/>
      <c r="GP10" s="89"/>
      <c r="GQ10" s="89"/>
      <c r="GR10" s="89"/>
      <c r="GS10" s="89"/>
      <c r="GT10" s="89"/>
      <c r="GU10" s="89"/>
      <c r="GV10" s="89"/>
      <c r="GW10" s="89"/>
      <c r="GX10" s="89"/>
      <c r="GY10" s="89"/>
      <c r="GZ10" s="89"/>
      <c r="HA10" s="89"/>
      <c r="HB10" s="89"/>
      <c r="HC10" s="89"/>
      <c r="HD10" s="89"/>
      <c r="HE10" s="89"/>
      <c r="HF10" s="89"/>
      <c r="HG10" s="89"/>
      <c r="HH10" s="89"/>
      <c r="HI10" s="89"/>
      <c r="HJ10" s="89"/>
      <c r="HK10" s="89"/>
      <c r="HL10" s="89"/>
      <c r="HM10" s="89"/>
      <c r="HN10" s="89"/>
      <c r="HO10" s="89"/>
      <c r="HP10" s="89"/>
      <c r="HQ10" s="89"/>
      <c r="HR10" s="89"/>
      <c r="HS10" s="89"/>
      <c r="HT10" s="89"/>
      <c r="HU10" s="89"/>
      <c r="HV10" s="89"/>
    </row>
    <row r="11" ht="24.5" customHeight="1" spans="1:230">
      <c r="A11" s="100" t="s">
        <v>137</v>
      </c>
      <c r="B11" s="96"/>
      <c r="C11" s="96"/>
      <c r="D11" s="97"/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89"/>
      <c r="V11" s="89"/>
      <c r="W11" s="89"/>
      <c r="X11" s="89"/>
      <c r="Y11" s="89"/>
      <c r="Z11" s="89"/>
      <c r="AA11" s="89"/>
      <c r="AB11" s="89"/>
      <c r="AC11" s="89"/>
      <c r="AD11" s="89"/>
      <c r="AE11" s="89"/>
      <c r="AF11" s="89"/>
      <c r="AG11" s="89"/>
      <c r="AH11" s="89"/>
      <c r="AI11" s="89"/>
      <c r="AJ11" s="89"/>
      <c r="AK11" s="89"/>
      <c r="AL11" s="89"/>
      <c r="AM11" s="89"/>
      <c r="AN11" s="89"/>
      <c r="AO11" s="89"/>
      <c r="AP11" s="89"/>
      <c r="AQ11" s="89"/>
      <c r="AR11" s="89"/>
      <c r="AS11" s="89"/>
      <c r="AT11" s="89"/>
      <c r="AU11" s="89"/>
      <c r="AV11" s="89"/>
      <c r="AW11" s="89"/>
      <c r="AX11" s="89"/>
      <c r="AY11" s="89"/>
      <c r="AZ11" s="89"/>
      <c r="BA11" s="89"/>
      <c r="BB11" s="89"/>
      <c r="BC11" s="89"/>
      <c r="BD11" s="89"/>
      <c r="BE11" s="89"/>
      <c r="BF11" s="89"/>
      <c r="BG11" s="89"/>
      <c r="BH11" s="89"/>
      <c r="BI11" s="89"/>
      <c r="BJ11" s="89"/>
      <c r="BK11" s="89"/>
      <c r="BL11" s="89"/>
      <c r="BM11" s="89"/>
      <c r="BN11" s="89"/>
      <c r="BO11" s="89"/>
      <c r="BP11" s="89"/>
      <c r="BQ11" s="89"/>
      <c r="BR11" s="89"/>
      <c r="BS11" s="89"/>
      <c r="BT11" s="89"/>
      <c r="BU11" s="89"/>
      <c r="BV11" s="89"/>
      <c r="BW11" s="89"/>
      <c r="BX11" s="89"/>
      <c r="BY11" s="89"/>
      <c r="BZ11" s="89"/>
      <c r="CA11" s="89"/>
      <c r="CB11" s="89"/>
      <c r="CC11" s="89"/>
      <c r="CD11" s="89"/>
      <c r="CE11" s="89"/>
      <c r="CF11" s="89"/>
      <c r="CG11" s="89"/>
      <c r="CH11" s="89"/>
      <c r="CI11" s="89"/>
      <c r="CJ11" s="89"/>
      <c r="CK11" s="89"/>
      <c r="CL11" s="89"/>
      <c r="CM11" s="89"/>
      <c r="CN11" s="89"/>
      <c r="CO11" s="89"/>
      <c r="CP11" s="89"/>
      <c r="CQ11" s="89"/>
      <c r="CR11" s="89"/>
      <c r="CS11" s="89"/>
      <c r="CT11" s="89"/>
      <c r="CU11" s="89"/>
      <c r="CV11" s="89"/>
      <c r="CW11" s="89"/>
      <c r="CX11" s="89"/>
      <c r="CY11" s="89"/>
      <c r="CZ11" s="89"/>
      <c r="DA11" s="89"/>
      <c r="DB11" s="89"/>
      <c r="DC11" s="89"/>
      <c r="DD11" s="89"/>
      <c r="DE11" s="89"/>
      <c r="DF11" s="89"/>
      <c r="DG11" s="89"/>
      <c r="DH11" s="89"/>
      <c r="DI11" s="89"/>
      <c r="DJ11" s="89"/>
      <c r="DK11" s="89"/>
      <c r="DL11" s="89"/>
      <c r="DM11" s="89"/>
      <c r="DN11" s="89"/>
      <c r="DO11" s="89"/>
      <c r="DP11" s="89"/>
      <c r="DQ11" s="89"/>
      <c r="DR11" s="89"/>
      <c r="DS11" s="89"/>
      <c r="DT11" s="89"/>
      <c r="DU11" s="89"/>
      <c r="DV11" s="89"/>
      <c r="DW11" s="89"/>
      <c r="DX11" s="89"/>
      <c r="DY11" s="89"/>
      <c r="DZ11" s="89"/>
      <c r="EA11" s="89"/>
      <c r="EB11" s="89"/>
      <c r="EC11" s="89"/>
      <c r="ED11" s="89"/>
      <c r="EE11" s="89"/>
      <c r="EF11" s="89"/>
      <c r="EG11" s="89"/>
      <c r="EH11" s="89"/>
      <c r="EI11" s="89"/>
      <c r="EJ11" s="89"/>
      <c r="EK11" s="89"/>
      <c r="EL11" s="89"/>
      <c r="EM11" s="89"/>
      <c r="EN11" s="89"/>
      <c r="EO11" s="89"/>
      <c r="EP11" s="89"/>
      <c r="EQ11" s="89"/>
      <c r="ER11" s="89"/>
      <c r="ES11" s="89"/>
      <c r="ET11" s="89"/>
      <c r="EU11" s="89"/>
      <c r="EV11" s="89"/>
      <c r="EW11" s="89"/>
      <c r="EX11" s="89"/>
      <c r="EY11" s="89"/>
      <c r="EZ11" s="89"/>
      <c r="FA11" s="89"/>
      <c r="FB11" s="89"/>
      <c r="FC11" s="89"/>
      <c r="FD11" s="89"/>
      <c r="FE11" s="89"/>
      <c r="FF11" s="89"/>
      <c r="FG11" s="89"/>
      <c r="FH11" s="89"/>
      <c r="FI11" s="89"/>
      <c r="FJ11" s="89"/>
      <c r="FK11" s="89"/>
      <c r="FL11" s="89"/>
      <c r="FM11" s="89"/>
      <c r="FN11" s="89"/>
      <c r="FO11" s="89"/>
      <c r="FP11" s="89"/>
      <c r="FQ11" s="89"/>
      <c r="FR11" s="89"/>
      <c r="FS11" s="89"/>
      <c r="FT11" s="89"/>
      <c r="FU11" s="89"/>
      <c r="FV11" s="89"/>
      <c r="FW11" s="89"/>
      <c r="FX11" s="89"/>
      <c r="FY11" s="89"/>
      <c r="FZ11" s="89"/>
      <c r="GA11" s="89"/>
      <c r="GB11" s="89"/>
      <c r="GC11" s="89"/>
      <c r="GD11" s="89"/>
      <c r="GE11" s="89"/>
      <c r="GF11" s="89"/>
      <c r="GG11" s="89"/>
      <c r="GH11" s="89"/>
      <c r="GI11" s="89"/>
      <c r="GJ11" s="89"/>
      <c r="GK11" s="89"/>
      <c r="GL11" s="89"/>
      <c r="GM11" s="89"/>
      <c r="GN11" s="89"/>
      <c r="GO11" s="89"/>
      <c r="GP11" s="89"/>
      <c r="GQ11" s="89"/>
      <c r="GR11" s="89"/>
      <c r="GS11" s="89"/>
      <c r="GT11" s="89"/>
      <c r="GU11" s="89"/>
      <c r="GV11" s="89"/>
      <c r="GW11" s="89"/>
      <c r="GX11" s="89"/>
      <c r="GY11" s="89"/>
      <c r="GZ11" s="89"/>
      <c r="HA11" s="89"/>
      <c r="HB11" s="89"/>
      <c r="HC11" s="89"/>
      <c r="HD11" s="89"/>
      <c r="HE11" s="89"/>
      <c r="HF11" s="89"/>
      <c r="HG11" s="89"/>
      <c r="HH11" s="89"/>
      <c r="HI11" s="89"/>
      <c r="HJ11" s="89"/>
      <c r="HK11" s="89"/>
      <c r="HL11" s="89"/>
      <c r="HM11" s="89"/>
      <c r="HN11" s="89"/>
      <c r="HO11" s="89"/>
      <c r="HP11" s="89"/>
      <c r="HQ11" s="89"/>
      <c r="HR11" s="89"/>
      <c r="HS11" s="89"/>
      <c r="HT11" s="89"/>
      <c r="HU11" s="89"/>
      <c r="HV11" s="89"/>
    </row>
    <row r="12" ht="24.5" customHeight="1" spans="1:230">
      <c r="A12" s="100" t="s">
        <v>138</v>
      </c>
      <c r="B12" s="96"/>
      <c r="C12" s="96"/>
      <c r="D12" s="97"/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89"/>
      <c r="S12" s="89"/>
      <c r="T12" s="89"/>
      <c r="U12" s="89"/>
      <c r="V12" s="89"/>
      <c r="W12" s="89"/>
      <c r="X12" s="89"/>
      <c r="Y12" s="89"/>
      <c r="Z12" s="89"/>
      <c r="AA12" s="89"/>
      <c r="AB12" s="89"/>
      <c r="AC12" s="89"/>
      <c r="AD12" s="89"/>
      <c r="AE12" s="89"/>
      <c r="AF12" s="89"/>
      <c r="AG12" s="89"/>
      <c r="AH12" s="89"/>
      <c r="AI12" s="89"/>
      <c r="AJ12" s="89"/>
      <c r="AK12" s="89"/>
      <c r="AL12" s="89"/>
      <c r="AM12" s="89"/>
      <c r="AN12" s="89"/>
      <c r="AO12" s="89"/>
      <c r="AP12" s="89"/>
      <c r="AQ12" s="89"/>
      <c r="AR12" s="89"/>
      <c r="AS12" s="89"/>
      <c r="AT12" s="89"/>
      <c r="AU12" s="89"/>
      <c r="AV12" s="89"/>
      <c r="AW12" s="89"/>
      <c r="AX12" s="89"/>
      <c r="AY12" s="89"/>
      <c r="AZ12" s="89"/>
      <c r="BA12" s="89"/>
      <c r="BB12" s="89"/>
      <c r="BC12" s="89"/>
      <c r="BD12" s="89"/>
      <c r="BE12" s="89"/>
      <c r="BF12" s="89"/>
      <c r="BG12" s="89"/>
      <c r="BH12" s="89"/>
      <c r="BI12" s="89"/>
      <c r="BJ12" s="89"/>
      <c r="BK12" s="89"/>
      <c r="BL12" s="89"/>
      <c r="BM12" s="89"/>
      <c r="BN12" s="89"/>
      <c r="BO12" s="89"/>
      <c r="BP12" s="89"/>
      <c r="BQ12" s="89"/>
      <c r="BR12" s="89"/>
      <c r="BS12" s="89"/>
      <c r="BT12" s="89"/>
      <c r="BU12" s="89"/>
      <c r="BV12" s="89"/>
      <c r="BW12" s="89"/>
      <c r="BX12" s="89"/>
      <c r="BY12" s="89"/>
      <c r="BZ12" s="89"/>
      <c r="CA12" s="89"/>
      <c r="CB12" s="89"/>
      <c r="CC12" s="89"/>
      <c r="CD12" s="89"/>
      <c r="CE12" s="89"/>
      <c r="CF12" s="89"/>
      <c r="CG12" s="89"/>
      <c r="CH12" s="89"/>
      <c r="CI12" s="89"/>
      <c r="CJ12" s="89"/>
      <c r="CK12" s="89"/>
      <c r="CL12" s="89"/>
      <c r="CM12" s="89"/>
      <c r="CN12" s="89"/>
      <c r="CO12" s="89"/>
      <c r="CP12" s="89"/>
      <c r="CQ12" s="89"/>
      <c r="CR12" s="89"/>
      <c r="CS12" s="89"/>
      <c r="CT12" s="89"/>
      <c r="CU12" s="89"/>
      <c r="CV12" s="89"/>
      <c r="CW12" s="89"/>
      <c r="CX12" s="89"/>
      <c r="CY12" s="89"/>
      <c r="CZ12" s="89"/>
      <c r="DA12" s="89"/>
      <c r="DB12" s="89"/>
      <c r="DC12" s="89"/>
      <c r="DD12" s="89"/>
      <c r="DE12" s="89"/>
      <c r="DF12" s="89"/>
      <c r="DG12" s="89"/>
      <c r="DH12" s="89"/>
      <c r="DI12" s="89"/>
      <c r="DJ12" s="89"/>
      <c r="DK12" s="89"/>
      <c r="DL12" s="89"/>
      <c r="DM12" s="89"/>
      <c r="DN12" s="89"/>
      <c r="DO12" s="89"/>
      <c r="DP12" s="89"/>
      <c r="DQ12" s="89"/>
      <c r="DR12" s="89"/>
      <c r="DS12" s="89"/>
      <c r="DT12" s="89"/>
      <c r="DU12" s="89"/>
      <c r="DV12" s="89"/>
      <c r="DW12" s="89"/>
      <c r="DX12" s="89"/>
      <c r="DY12" s="89"/>
      <c r="DZ12" s="89"/>
      <c r="EA12" s="89"/>
      <c r="EB12" s="89"/>
      <c r="EC12" s="89"/>
      <c r="ED12" s="89"/>
      <c r="EE12" s="89"/>
      <c r="EF12" s="89"/>
      <c r="EG12" s="89"/>
      <c r="EH12" s="89"/>
      <c r="EI12" s="89"/>
      <c r="EJ12" s="89"/>
      <c r="EK12" s="89"/>
      <c r="EL12" s="89"/>
      <c r="EM12" s="89"/>
      <c r="EN12" s="89"/>
      <c r="EO12" s="89"/>
      <c r="EP12" s="89"/>
      <c r="EQ12" s="89"/>
      <c r="ER12" s="89"/>
      <c r="ES12" s="89"/>
      <c r="ET12" s="89"/>
      <c r="EU12" s="89"/>
      <c r="EV12" s="89"/>
      <c r="EW12" s="89"/>
      <c r="EX12" s="89"/>
      <c r="EY12" s="89"/>
      <c r="EZ12" s="89"/>
      <c r="FA12" s="89"/>
      <c r="FB12" s="89"/>
      <c r="FC12" s="89"/>
      <c r="FD12" s="89"/>
      <c r="FE12" s="89"/>
      <c r="FF12" s="89"/>
      <c r="FG12" s="89"/>
      <c r="FH12" s="89"/>
      <c r="FI12" s="89"/>
      <c r="FJ12" s="89"/>
      <c r="FK12" s="89"/>
      <c r="FL12" s="89"/>
      <c r="FM12" s="89"/>
      <c r="FN12" s="89"/>
      <c r="FO12" s="89"/>
      <c r="FP12" s="89"/>
      <c r="FQ12" s="89"/>
      <c r="FR12" s="89"/>
      <c r="FS12" s="89"/>
      <c r="FT12" s="89"/>
      <c r="FU12" s="89"/>
      <c r="FV12" s="89"/>
      <c r="FW12" s="89"/>
      <c r="FX12" s="89"/>
      <c r="FY12" s="89"/>
      <c r="FZ12" s="89"/>
      <c r="GA12" s="89"/>
      <c r="GB12" s="89"/>
      <c r="GC12" s="89"/>
      <c r="GD12" s="89"/>
      <c r="GE12" s="89"/>
      <c r="GF12" s="89"/>
      <c r="GG12" s="89"/>
      <c r="GH12" s="89"/>
      <c r="GI12" s="89"/>
      <c r="GJ12" s="89"/>
      <c r="GK12" s="89"/>
      <c r="GL12" s="89"/>
      <c r="GM12" s="89"/>
      <c r="GN12" s="89"/>
      <c r="GO12" s="89"/>
      <c r="GP12" s="89"/>
      <c r="GQ12" s="89"/>
      <c r="GR12" s="89"/>
      <c r="GS12" s="89"/>
      <c r="GT12" s="89"/>
      <c r="GU12" s="89"/>
      <c r="GV12" s="89"/>
      <c r="GW12" s="89"/>
      <c r="GX12" s="89"/>
      <c r="GY12" s="89"/>
      <c r="GZ12" s="89"/>
      <c r="HA12" s="89"/>
      <c r="HB12" s="89"/>
      <c r="HC12" s="89"/>
      <c r="HD12" s="89"/>
      <c r="HE12" s="89"/>
      <c r="HF12" s="89"/>
      <c r="HG12" s="89"/>
      <c r="HH12" s="89"/>
      <c r="HI12" s="89"/>
      <c r="HJ12" s="89"/>
      <c r="HK12" s="89"/>
      <c r="HL12" s="89"/>
      <c r="HM12" s="89"/>
      <c r="HN12" s="89"/>
      <c r="HO12" s="89"/>
      <c r="HP12" s="89"/>
      <c r="HQ12" s="89"/>
      <c r="HR12" s="89"/>
      <c r="HS12" s="89"/>
      <c r="HT12" s="89"/>
      <c r="HU12" s="89"/>
      <c r="HV12" s="89"/>
    </row>
    <row r="13" ht="24.5" customHeight="1" spans="1:230">
      <c r="A13" s="101" t="s">
        <v>139</v>
      </c>
      <c r="B13" s="96"/>
      <c r="C13" s="96"/>
      <c r="D13" s="97"/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89"/>
      <c r="X13" s="89"/>
      <c r="Y13" s="89"/>
      <c r="Z13" s="89"/>
      <c r="AA13" s="89"/>
      <c r="AB13" s="89"/>
      <c r="AC13" s="89"/>
      <c r="AD13" s="89"/>
      <c r="AE13" s="89"/>
      <c r="AF13" s="89"/>
      <c r="AG13" s="89"/>
      <c r="AH13" s="89"/>
      <c r="AI13" s="89"/>
      <c r="AJ13" s="89"/>
      <c r="AK13" s="89"/>
      <c r="AL13" s="89"/>
      <c r="AM13" s="89"/>
      <c r="AN13" s="89"/>
      <c r="AO13" s="89"/>
      <c r="AP13" s="89"/>
      <c r="AQ13" s="89"/>
      <c r="AR13" s="89"/>
      <c r="AS13" s="89"/>
      <c r="AT13" s="89"/>
      <c r="AU13" s="89"/>
      <c r="AV13" s="89"/>
      <c r="AW13" s="89"/>
      <c r="AX13" s="89"/>
      <c r="AY13" s="89"/>
      <c r="AZ13" s="89"/>
      <c r="BA13" s="89"/>
      <c r="BB13" s="89"/>
      <c r="BC13" s="89"/>
      <c r="BD13" s="89"/>
      <c r="BE13" s="89"/>
      <c r="BF13" s="89"/>
      <c r="BG13" s="89"/>
      <c r="BH13" s="89"/>
      <c r="BI13" s="89"/>
      <c r="BJ13" s="89"/>
      <c r="BK13" s="89"/>
      <c r="BL13" s="89"/>
      <c r="BM13" s="89"/>
      <c r="BN13" s="89"/>
      <c r="BO13" s="89"/>
      <c r="BP13" s="89"/>
      <c r="BQ13" s="89"/>
      <c r="BR13" s="89"/>
      <c r="BS13" s="89"/>
      <c r="BT13" s="89"/>
      <c r="BU13" s="89"/>
      <c r="BV13" s="89"/>
      <c r="BW13" s="89"/>
      <c r="BX13" s="89"/>
      <c r="BY13" s="89"/>
      <c r="BZ13" s="89"/>
      <c r="CA13" s="89"/>
      <c r="CB13" s="89"/>
      <c r="CC13" s="89"/>
      <c r="CD13" s="89"/>
      <c r="CE13" s="89"/>
      <c r="CF13" s="89"/>
      <c r="CG13" s="89"/>
      <c r="CH13" s="89"/>
      <c r="CI13" s="89"/>
      <c r="CJ13" s="89"/>
      <c r="CK13" s="89"/>
      <c r="CL13" s="89"/>
      <c r="CM13" s="89"/>
      <c r="CN13" s="89"/>
      <c r="CO13" s="89"/>
      <c r="CP13" s="89"/>
      <c r="CQ13" s="89"/>
      <c r="CR13" s="89"/>
      <c r="CS13" s="89"/>
      <c r="CT13" s="89"/>
      <c r="CU13" s="89"/>
      <c r="CV13" s="89"/>
      <c r="CW13" s="89"/>
      <c r="CX13" s="89"/>
      <c r="CY13" s="89"/>
      <c r="CZ13" s="89"/>
      <c r="DA13" s="89"/>
      <c r="DB13" s="89"/>
      <c r="DC13" s="89"/>
      <c r="DD13" s="89"/>
      <c r="DE13" s="89"/>
      <c r="DF13" s="89"/>
      <c r="DG13" s="89"/>
      <c r="DH13" s="89"/>
      <c r="DI13" s="89"/>
      <c r="DJ13" s="89"/>
      <c r="DK13" s="89"/>
      <c r="DL13" s="89"/>
      <c r="DM13" s="89"/>
      <c r="DN13" s="89"/>
      <c r="DO13" s="89"/>
      <c r="DP13" s="89"/>
      <c r="DQ13" s="89"/>
      <c r="DR13" s="89"/>
      <c r="DS13" s="89"/>
      <c r="DT13" s="89"/>
      <c r="DU13" s="89"/>
      <c r="DV13" s="89"/>
      <c r="DW13" s="89"/>
      <c r="DX13" s="89"/>
      <c r="DY13" s="89"/>
      <c r="DZ13" s="89"/>
      <c r="EA13" s="89"/>
      <c r="EB13" s="89"/>
      <c r="EC13" s="89"/>
      <c r="ED13" s="89"/>
      <c r="EE13" s="89"/>
      <c r="EF13" s="89"/>
      <c r="EG13" s="89"/>
      <c r="EH13" s="89"/>
      <c r="EI13" s="89"/>
      <c r="EJ13" s="89"/>
      <c r="EK13" s="89"/>
      <c r="EL13" s="89"/>
      <c r="EM13" s="89"/>
      <c r="EN13" s="89"/>
      <c r="EO13" s="89"/>
      <c r="EP13" s="89"/>
      <c r="EQ13" s="89"/>
      <c r="ER13" s="89"/>
      <c r="ES13" s="89"/>
      <c r="ET13" s="89"/>
      <c r="EU13" s="89"/>
      <c r="EV13" s="89"/>
      <c r="EW13" s="89"/>
      <c r="EX13" s="89"/>
      <c r="EY13" s="89"/>
      <c r="EZ13" s="89"/>
      <c r="FA13" s="89"/>
      <c r="FB13" s="89"/>
      <c r="FC13" s="89"/>
      <c r="FD13" s="89"/>
      <c r="FE13" s="89"/>
      <c r="FF13" s="89"/>
      <c r="FG13" s="89"/>
      <c r="FH13" s="89"/>
      <c r="FI13" s="89"/>
      <c r="FJ13" s="89"/>
      <c r="FK13" s="89"/>
      <c r="FL13" s="89"/>
      <c r="FM13" s="89"/>
      <c r="FN13" s="89"/>
      <c r="FO13" s="89"/>
      <c r="FP13" s="89"/>
      <c r="FQ13" s="89"/>
      <c r="FR13" s="89"/>
      <c r="FS13" s="89"/>
      <c r="FT13" s="89"/>
      <c r="FU13" s="89"/>
      <c r="FV13" s="89"/>
      <c r="FW13" s="89"/>
      <c r="FX13" s="89"/>
      <c r="FY13" s="89"/>
      <c r="FZ13" s="89"/>
      <c r="GA13" s="89"/>
      <c r="GB13" s="89"/>
      <c r="GC13" s="89"/>
      <c r="GD13" s="89"/>
      <c r="GE13" s="89"/>
      <c r="GF13" s="89"/>
      <c r="GG13" s="89"/>
      <c r="GH13" s="89"/>
      <c r="GI13" s="89"/>
      <c r="GJ13" s="89"/>
      <c r="GK13" s="89"/>
      <c r="GL13" s="89"/>
      <c r="GM13" s="89"/>
      <c r="GN13" s="89"/>
      <c r="GO13" s="89"/>
      <c r="GP13" s="89"/>
      <c r="GQ13" s="89"/>
      <c r="GR13" s="89"/>
      <c r="GS13" s="89"/>
      <c r="GT13" s="89"/>
      <c r="GU13" s="89"/>
      <c r="GV13" s="89"/>
      <c r="GW13" s="89"/>
      <c r="GX13" s="89"/>
      <c r="GY13" s="89"/>
      <c r="GZ13" s="89"/>
      <c r="HA13" s="89"/>
      <c r="HB13" s="89"/>
      <c r="HC13" s="89"/>
      <c r="HD13" s="89"/>
      <c r="HE13" s="89"/>
      <c r="HF13" s="89"/>
      <c r="HG13" s="89"/>
      <c r="HH13" s="89"/>
      <c r="HI13" s="89"/>
      <c r="HJ13" s="89"/>
      <c r="HK13" s="89"/>
      <c r="HL13" s="89"/>
      <c r="HM13" s="89"/>
      <c r="HN13" s="89"/>
      <c r="HO13" s="89"/>
      <c r="HP13" s="89"/>
      <c r="HQ13" s="89"/>
      <c r="HR13" s="89"/>
      <c r="HS13" s="89"/>
      <c r="HT13" s="89"/>
      <c r="HU13" s="89"/>
      <c r="HV13" s="89"/>
    </row>
    <row r="14" ht="24.5" customHeight="1" spans="1:230">
      <c r="A14" s="101" t="s">
        <v>140</v>
      </c>
      <c r="B14" s="96"/>
      <c r="C14" s="96"/>
      <c r="D14" s="97"/>
      <c r="E14" s="89"/>
      <c r="F14" s="89"/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89"/>
      <c r="T14" s="89"/>
      <c r="U14" s="89"/>
      <c r="V14" s="89"/>
      <c r="W14" s="89"/>
      <c r="X14" s="89"/>
      <c r="Y14" s="89"/>
      <c r="Z14" s="89"/>
      <c r="AA14" s="89"/>
      <c r="AB14" s="89"/>
      <c r="AC14" s="89"/>
      <c r="AD14" s="89"/>
      <c r="AE14" s="89"/>
      <c r="AF14" s="89"/>
      <c r="AG14" s="89"/>
      <c r="AH14" s="89"/>
      <c r="AI14" s="89"/>
      <c r="AJ14" s="89"/>
      <c r="AK14" s="89"/>
      <c r="AL14" s="89"/>
      <c r="AM14" s="89"/>
      <c r="AN14" s="89"/>
      <c r="AO14" s="89"/>
      <c r="AP14" s="89"/>
      <c r="AQ14" s="89"/>
      <c r="AR14" s="89"/>
      <c r="AS14" s="89"/>
      <c r="AT14" s="89"/>
      <c r="AU14" s="89"/>
      <c r="AV14" s="89"/>
      <c r="AW14" s="89"/>
      <c r="AX14" s="89"/>
      <c r="AY14" s="89"/>
      <c r="AZ14" s="89"/>
      <c r="BA14" s="89"/>
      <c r="BB14" s="89"/>
      <c r="BC14" s="89"/>
      <c r="BD14" s="89"/>
      <c r="BE14" s="89"/>
      <c r="BF14" s="89"/>
      <c r="BG14" s="89"/>
      <c r="BH14" s="89"/>
      <c r="BI14" s="89"/>
      <c r="BJ14" s="89"/>
      <c r="BK14" s="89"/>
      <c r="BL14" s="89"/>
      <c r="BM14" s="89"/>
      <c r="BN14" s="89"/>
      <c r="BO14" s="89"/>
      <c r="BP14" s="89"/>
      <c r="BQ14" s="89"/>
      <c r="BR14" s="89"/>
      <c r="BS14" s="89"/>
      <c r="BT14" s="89"/>
      <c r="BU14" s="89"/>
      <c r="BV14" s="89"/>
      <c r="BW14" s="89"/>
      <c r="BX14" s="89"/>
      <c r="BY14" s="89"/>
      <c r="BZ14" s="89"/>
      <c r="CA14" s="89"/>
      <c r="CB14" s="89"/>
      <c r="CC14" s="89"/>
      <c r="CD14" s="89"/>
      <c r="CE14" s="89"/>
      <c r="CF14" s="89"/>
      <c r="CG14" s="89"/>
      <c r="CH14" s="89"/>
      <c r="CI14" s="89"/>
      <c r="CJ14" s="89"/>
      <c r="CK14" s="89"/>
      <c r="CL14" s="89"/>
      <c r="CM14" s="89"/>
      <c r="CN14" s="89"/>
      <c r="CO14" s="89"/>
      <c r="CP14" s="89"/>
      <c r="CQ14" s="89"/>
      <c r="CR14" s="89"/>
      <c r="CS14" s="89"/>
      <c r="CT14" s="89"/>
      <c r="CU14" s="89"/>
      <c r="CV14" s="89"/>
      <c r="CW14" s="89"/>
      <c r="CX14" s="89"/>
      <c r="CY14" s="89"/>
      <c r="CZ14" s="89"/>
      <c r="DA14" s="89"/>
      <c r="DB14" s="89"/>
      <c r="DC14" s="89"/>
      <c r="DD14" s="89"/>
      <c r="DE14" s="89"/>
      <c r="DF14" s="89"/>
      <c r="DG14" s="89"/>
      <c r="DH14" s="89"/>
      <c r="DI14" s="89"/>
      <c r="DJ14" s="89"/>
      <c r="DK14" s="89"/>
      <c r="DL14" s="89"/>
      <c r="DM14" s="89"/>
      <c r="DN14" s="89"/>
      <c r="DO14" s="89"/>
      <c r="DP14" s="89"/>
      <c r="DQ14" s="89"/>
      <c r="DR14" s="89"/>
      <c r="DS14" s="89"/>
      <c r="DT14" s="89"/>
      <c r="DU14" s="89"/>
      <c r="DV14" s="89"/>
      <c r="DW14" s="89"/>
      <c r="DX14" s="89"/>
      <c r="DY14" s="89"/>
      <c r="DZ14" s="89"/>
      <c r="EA14" s="89"/>
      <c r="EB14" s="89"/>
      <c r="EC14" s="89"/>
      <c r="ED14" s="89"/>
      <c r="EE14" s="89"/>
      <c r="EF14" s="89"/>
      <c r="EG14" s="89"/>
      <c r="EH14" s="89"/>
      <c r="EI14" s="89"/>
      <c r="EJ14" s="89"/>
      <c r="EK14" s="89"/>
      <c r="EL14" s="89"/>
      <c r="EM14" s="89"/>
      <c r="EN14" s="89"/>
      <c r="EO14" s="89"/>
      <c r="EP14" s="89"/>
      <c r="EQ14" s="89"/>
      <c r="ER14" s="89"/>
      <c r="ES14" s="89"/>
      <c r="ET14" s="89"/>
      <c r="EU14" s="89"/>
      <c r="EV14" s="89"/>
      <c r="EW14" s="89"/>
      <c r="EX14" s="89"/>
      <c r="EY14" s="89"/>
      <c r="EZ14" s="89"/>
      <c r="FA14" s="89"/>
      <c r="FB14" s="89"/>
      <c r="FC14" s="89"/>
      <c r="FD14" s="89"/>
      <c r="FE14" s="89"/>
      <c r="FF14" s="89"/>
      <c r="FG14" s="89"/>
      <c r="FH14" s="89"/>
      <c r="FI14" s="89"/>
      <c r="FJ14" s="89"/>
      <c r="FK14" s="89"/>
      <c r="FL14" s="89"/>
      <c r="FM14" s="89"/>
      <c r="FN14" s="89"/>
      <c r="FO14" s="89"/>
      <c r="FP14" s="89"/>
      <c r="FQ14" s="89"/>
      <c r="FR14" s="89"/>
      <c r="FS14" s="89"/>
      <c r="FT14" s="89"/>
      <c r="FU14" s="89"/>
      <c r="FV14" s="89"/>
      <c r="FW14" s="89"/>
      <c r="FX14" s="89"/>
      <c r="FY14" s="89"/>
      <c r="FZ14" s="89"/>
      <c r="GA14" s="89"/>
      <c r="GB14" s="89"/>
      <c r="GC14" s="89"/>
      <c r="GD14" s="89"/>
      <c r="GE14" s="89"/>
      <c r="GF14" s="89"/>
      <c r="GG14" s="89"/>
      <c r="GH14" s="89"/>
      <c r="GI14" s="89"/>
      <c r="GJ14" s="89"/>
      <c r="GK14" s="89"/>
      <c r="GL14" s="89"/>
      <c r="GM14" s="89"/>
      <c r="GN14" s="89"/>
      <c r="GO14" s="89"/>
      <c r="GP14" s="89"/>
      <c r="GQ14" s="89"/>
      <c r="GR14" s="89"/>
      <c r="GS14" s="89"/>
      <c r="GT14" s="89"/>
      <c r="GU14" s="89"/>
      <c r="GV14" s="89"/>
      <c r="GW14" s="89"/>
      <c r="GX14" s="89"/>
      <c r="GY14" s="89"/>
      <c r="GZ14" s="89"/>
      <c r="HA14" s="89"/>
      <c r="HB14" s="89"/>
      <c r="HC14" s="89"/>
      <c r="HD14" s="89"/>
      <c r="HE14" s="89"/>
      <c r="HF14" s="89"/>
      <c r="HG14" s="89"/>
      <c r="HH14" s="89"/>
      <c r="HI14" s="89"/>
      <c r="HJ14" s="89"/>
      <c r="HK14" s="89"/>
      <c r="HL14" s="89"/>
      <c r="HM14" s="89"/>
      <c r="HN14" s="89"/>
      <c r="HO14" s="89"/>
      <c r="HP14" s="89"/>
      <c r="HQ14" s="89"/>
      <c r="HR14" s="89"/>
      <c r="HS14" s="89"/>
      <c r="HT14" s="89"/>
      <c r="HU14" s="89"/>
      <c r="HV14" s="89"/>
    </row>
    <row r="15" ht="24.5" customHeight="1" spans="1:230">
      <c r="A15" s="101" t="s">
        <v>141</v>
      </c>
      <c r="B15" s="96"/>
      <c r="C15" s="96"/>
      <c r="D15" s="97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89"/>
      <c r="AA15" s="89"/>
      <c r="AB15" s="89"/>
      <c r="AC15" s="89"/>
      <c r="AD15" s="89"/>
      <c r="AE15" s="89"/>
      <c r="AF15" s="89"/>
      <c r="AG15" s="89"/>
      <c r="AH15" s="89"/>
      <c r="AI15" s="89"/>
      <c r="AJ15" s="89"/>
      <c r="AK15" s="89"/>
      <c r="AL15" s="89"/>
      <c r="AM15" s="89"/>
      <c r="AN15" s="89"/>
      <c r="AO15" s="89"/>
      <c r="AP15" s="89"/>
      <c r="AQ15" s="89"/>
      <c r="AR15" s="89"/>
      <c r="AS15" s="89"/>
      <c r="AT15" s="89"/>
      <c r="AU15" s="89"/>
      <c r="AV15" s="89"/>
      <c r="AW15" s="89"/>
      <c r="AX15" s="89"/>
      <c r="AY15" s="89"/>
      <c r="AZ15" s="89"/>
      <c r="BA15" s="89"/>
      <c r="BB15" s="89"/>
      <c r="BC15" s="89"/>
      <c r="BD15" s="89"/>
      <c r="BE15" s="89"/>
      <c r="BF15" s="89"/>
      <c r="BG15" s="89"/>
      <c r="BH15" s="89"/>
      <c r="BI15" s="89"/>
      <c r="BJ15" s="89"/>
      <c r="BK15" s="89"/>
      <c r="BL15" s="89"/>
      <c r="BM15" s="89"/>
      <c r="BN15" s="89"/>
      <c r="BO15" s="89"/>
      <c r="BP15" s="89"/>
      <c r="BQ15" s="89"/>
      <c r="BR15" s="89"/>
      <c r="BS15" s="89"/>
      <c r="BT15" s="89"/>
      <c r="BU15" s="89"/>
      <c r="BV15" s="89"/>
      <c r="BW15" s="89"/>
      <c r="BX15" s="89"/>
      <c r="BY15" s="89"/>
      <c r="BZ15" s="89"/>
      <c r="CA15" s="89"/>
      <c r="CB15" s="89"/>
      <c r="CC15" s="89"/>
      <c r="CD15" s="89"/>
      <c r="CE15" s="89"/>
      <c r="CF15" s="89"/>
      <c r="CG15" s="89"/>
      <c r="CH15" s="89"/>
      <c r="CI15" s="89"/>
      <c r="CJ15" s="89"/>
      <c r="CK15" s="89"/>
      <c r="CL15" s="89"/>
      <c r="CM15" s="89"/>
      <c r="CN15" s="89"/>
      <c r="CO15" s="89"/>
      <c r="CP15" s="89"/>
      <c r="CQ15" s="89"/>
      <c r="CR15" s="89"/>
      <c r="CS15" s="89"/>
      <c r="CT15" s="89"/>
      <c r="CU15" s="89"/>
      <c r="CV15" s="89"/>
      <c r="CW15" s="89"/>
      <c r="CX15" s="89"/>
      <c r="CY15" s="89"/>
      <c r="CZ15" s="89"/>
      <c r="DA15" s="89"/>
      <c r="DB15" s="89"/>
      <c r="DC15" s="89"/>
      <c r="DD15" s="89"/>
      <c r="DE15" s="89"/>
      <c r="DF15" s="89"/>
      <c r="DG15" s="89"/>
      <c r="DH15" s="89"/>
      <c r="DI15" s="89"/>
      <c r="DJ15" s="89"/>
      <c r="DK15" s="89"/>
      <c r="DL15" s="89"/>
      <c r="DM15" s="89"/>
      <c r="DN15" s="89"/>
      <c r="DO15" s="89"/>
      <c r="DP15" s="89"/>
      <c r="DQ15" s="89"/>
      <c r="DR15" s="89"/>
      <c r="DS15" s="89"/>
      <c r="DT15" s="89"/>
      <c r="DU15" s="89"/>
      <c r="DV15" s="89"/>
      <c r="DW15" s="89"/>
      <c r="DX15" s="89"/>
      <c r="DY15" s="89"/>
      <c r="DZ15" s="89"/>
      <c r="EA15" s="89"/>
      <c r="EB15" s="89"/>
      <c r="EC15" s="89"/>
      <c r="ED15" s="89"/>
      <c r="EE15" s="89"/>
      <c r="EF15" s="89"/>
      <c r="EG15" s="89"/>
      <c r="EH15" s="89"/>
      <c r="EI15" s="89"/>
      <c r="EJ15" s="89"/>
      <c r="EK15" s="89"/>
      <c r="EL15" s="89"/>
      <c r="EM15" s="89"/>
      <c r="EN15" s="89"/>
      <c r="EO15" s="89"/>
      <c r="EP15" s="89"/>
      <c r="EQ15" s="89"/>
      <c r="ER15" s="89"/>
      <c r="ES15" s="89"/>
      <c r="ET15" s="89"/>
      <c r="EU15" s="89"/>
      <c r="EV15" s="89"/>
      <c r="EW15" s="89"/>
      <c r="EX15" s="89"/>
      <c r="EY15" s="89"/>
      <c r="EZ15" s="89"/>
      <c r="FA15" s="89"/>
      <c r="FB15" s="89"/>
      <c r="FC15" s="89"/>
      <c r="FD15" s="89"/>
      <c r="FE15" s="89"/>
      <c r="FF15" s="89"/>
      <c r="FG15" s="89"/>
      <c r="FH15" s="89"/>
      <c r="FI15" s="89"/>
      <c r="FJ15" s="89"/>
      <c r="FK15" s="89"/>
      <c r="FL15" s="89"/>
      <c r="FM15" s="89"/>
      <c r="FN15" s="89"/>
      <c r="FO15" s="89"/>
      <c r="FP15" s="89"/>
      <c r="FQ15" s="89"/>
      <c r="FR15" s="89"/>
      <c r="FS15" s="89"/>
      <c r="FT15" s="89"/>
      <c r="FU15" s="89"/>
      <c r="FV15" s="89"/>
      <c r="FW15" s="89"/>
      <c r="FX15" s="89"/>
      <c r="FY15" s="89"/>
      <c r="FZ15" s="89"/>
      <c r="GA15" s="89"/>
      <c r="GB15" s="89"/>
      <c r="GC15" s="89"/>
      <c r="GD15" s="89"/>
      <c r="GE15" s="89"/>
      <c r="GF15" s="89"/>
      <c r="GG15" s="89"/>
      <c r="GH15" s="89"/>
      <c r="GI15" s="89"/>
      <c r="GJ15" s="89"/>
      <c r="GK15" s="89"/>
      <c r="GL15" s="89"/>
      <c r="GM15" s="89"/>
      <c r="GN15" s="89"/>
      <c r="GO15" s="89"/>
      <c r="GP15" s="89"/>
      <c r="GQ15" s="89"/>
      <c r="GR15" s="89"/>
      <c r="GS15" s="89"/>
      <c r="GT15" s="89"/>
      <c r="GU15" s="89"/>
      <c r="GV15" s="89"/>
      <c r="GW15" s="89"/>
      <c r="GX15" s="89"/>
      <c r="GY15" s="89"/>
      <c r="GZ15" s="89"/>
      <c r="HA15" s="89"/>
      <c r="HB15" s="89"/>
      <c r="HC15" s="89"/>
      <c r="HD15" s="89"/>
      <c r="HE15" s="89"/>
      <c r="HF15" s="89"/>
      <c r="HG15" s="89"/>
      <c r="HH15" s="89"/>
      <c r="HI15" s="89"/>
      <c r="HJ15" s="89"/>
      <c r="HK15" s="89"/>
      <c r="HL15" s="89"/>
      <c r="HM15" s="89"/>
      <c r="HN15" s="89"/>
      <c r="HO15" s="89"/>
      <c r="HP15" s="89"/>
      <c r="HQ15" s="89"/>
      <c r="HR15" s="89"/>
      <c r="HS15" s="89"/>
      <c r="HT15" s="89"/>
      <c r="HU15" s="89"/>
      <c r="HV15" s="89"/>
    </row>
    <row r="16" ht="24.5" customHeight="1" spans="1:230">
      <c r="A16" s="101" t="s">
        <v>142</v>
      </c>
      <c r="B16" s="96"/>
      <c r="C16" s="96"/>
      <c r="D16" s="97"/>
      <c r="E16" s="89"/>
      <c r="F16" s="89"/>
      <c r="G16" s="89"/>
      <c r="H16" s="89"/>
      <c r="I16" s="89"/>
      <c r="J16" s="89"/>
      <c r="K16" s="89"/>
      <c r="L16" s="89"/>
      <c r="M16" s="89"/>
      <c r="N16" s="89"/>
      <c r="O16" s="89"/>
      <c r="P16" s="89"/>
      <c r="Q16" s="89"/>
      <c r="R16" s="89"/>
      <c r="S16" s="89"/>
      <c r="T16" s="89"/>
      <c r="U16" s="89"/>
      <c r="V16" s="89"/>
      <c r="W16" s="89"/>
      <c r="X16" s="89"/>
      <c r="Y16" s="89"/>
      <c r="Z16" s="89"/>
      <c r="AA16" s="89"/>
      <c r="AB16" s="89"/>
      <c r="AC16" s="89"/>
      <c r="AD16" s="89"/>
      <c r="AE16" s="89"/>
      <c r="AF16" s="89"/>
      <c r="AG16" s="89"/>
      <c r="AH16" s="89"/>
      <c r="AI16" s="89"/>
      <c r="AJ16" s="89"/>
      <c r="AK16" s="89"/>
      <c r="AL16" s="89"/>
      <c r="AM16" s="89"/>
      <c r="AN16" s="89"/>
      <c r="AO16" s="89"/>
      <c r="AP16" s="89"/>
      <c r="AQ16" s="89"/>
      <c r="AR16" s="89"/>
      <c r="AS16" s="89"/>
      <c r="AT16" s="89"/>
      <c r="AU16" s="89"/>
      <c r="AV16" s="89"/>
      <c r="AW16" s="89"/>
      <c r="AX16" s="89"/>
      <c r="AY16" s="89"/>
      <c r="AZ16" s="89"/>
      <c r="BA16" s="89"/>
      <c r="BB16" s="89"/>
      <c r="BC16" s="89"/>
      <c r="BD16" s="89"/>
      <c r="BE16" s="89"/>
      <c r="BF16" s="89"/>
      <c r="BG16" s="89"/>
      <c r="BH16" s="89"/>
      <c r="BI16" s="89"/>
      <c r="BJ16" s="89"/>
      <c r="BK16" s="89"/>
      <c r="BL16" s="89"/>
      <c r="BM16" s="89"/>
      <c r="BN16" s="89"/>
      <c r="BO16" s="89"/>
      <c r="BP16" s="89"/>
      <c r="BQ16" s="89"/>
      <c r="BR16" s="89"/>
      <c r="BS16" s="89"/>
      <c r="BT16" s="89"/>
      <c r="BU16" s="89"/>
      <c r="BV16" s="89"/>
      <c r="BW16" s="89"/>
      <c r="BX16" s="89"/>
      <c r="BY16" s="89"/>
      <c r="BZ16" s="89"/>
      <c r="CA16" s="89"/>
      <c r="CB16" s="89"/>
      <c r="CC16" s="89"/>
      <c r="CD16" s="89"/>
      <c r="CE16" s="89"/>
      <c r="CF16" s="89"/>
      <c r="CG16" s="89"/>
      <c r="CH16" s="89"/>
      <c r="CI16" s="89"/>
      <c r="CJ16" s="89"/>
      <c r="CK16" s="89"/>
      <c r="CL16" s="89"/>
      <c r="CM16" s="89"/>
      <c r="CN16" s="89"/>
      <c r="CO16" s="89"/>
      <c r="CP16" s="89"/>
      <c r="CQ16" s="89"/>
      <c r="CR16" s="89"/>
      <c r="CS16" s="89"/>
      <c r="CT16" s="89"/>
      <c r="CU16" s="89"/>
      <c r="CV16" s="89"/>
      <c r="CW16" s="89"/>
      <c r="CX16" s="89"/>
      <c r="CY16" s="89"/>
      <c r="CZ16" s="89"/>
      <c r="DA16" s="89"/>
      <c r="DB16" s="89"/>
      <c r="DC16" s="89"/>
      <c r="DD16" s="89"/>
      <c r="DE16" s="89"/>
      <c r="DF16" s="89"/>
      <c r="DG16" s="89"/>
      <c r="DH16" s="89"/>
      <c r="DI16" s="89"/>
      <c r="DJ16" s="89"/>
      <c r="DK16" s="89"/>
      <c r="DL16" s="89"/>
      <c r="DM16" s="89"/>
      <c r="DN16" s="89"/>
      <c r="DO16" s="89"/>
      <c r="DP16" s="89"/>
      <c r="DQ16" s="89"/>
      <c r="DR16" s="89"/>
      <c r="DS16" s="89"/>
      <c r="DT16" s="89"/>
      <c r="DU16" s="89"/>
      <c r="DV16" s="89"/>
      <c r="DW16" s="89"/>
      <c r="DX16" s="89"/>
      <c r="DY16" s="89"/>
      <c r="DZ16" s="89"/>
      <c r="EA16" s="89"/>
      <c r="EB16" s="89"/>
      <c r="EC16" s="89"/>
      <c r="ED16" s="89"/>
      <c r="EE16" s="89"/>
      <c r="EF16" s="89"/>
      <c r="EG16" s="89"/>
      <c r="EH16" s="89"/>
      <c r="EI16" s="89"/>
      <c r="EJ16" s="89"/>
      <c r="EK16" s="89"/>
      <c r="EL16" s="89"/>
      <c r="EM16" s="89"/>
      <c r="EN16" s="89"/>
      <c r="EO16" s="89"/>
      <c r="EP16" s="89"/>
      <c r="EQ16" s="89"/>
      <c r="ER16" s="89"/>
      <c r="ES16" s="89"/>
      <c r="ET16" s="89"/>
      <c r="EU16" s="89"/>
      <c r="EV16" s="89"/>
      <c r="EW16" s="89"/>
      <c r="EX16" s="89"/>
      <c r="EY16" s="89"/>
      <c r="EZ16" s="89"/>
      <c r="FA16" s="89"/>
      <c r="FB16" s="89"/>
      <c r="FC16" s="89"/>
      <c r="FD16" s="89"/>
      <c r="FE16" s="89"/>
      <c r="FF16" s="89"/>
      <c r="FG16" s="89"/>
      <c r="FH16" s="89"/>
      <c r="FI16" s="89"/>
      <c r="FJ16" s="89"/>
      <c r="FK16" s="89"/>
      <c r="FL16" s="89"/>
      <c r="FM16" s="89"/>
      <c r="FN16" s="89"/>
      <c r="FO16" s="89"/>
      <c r="FP16" s="89"/>
      <c r="FQ16" s="89"/>
      <c r="FR16" s="89"/>
      <c r="FS16" s="89"/>
      <c r="FT16" s="89"/>
      <c r="FU16" s="89"/>
      <c r="FV16" s="89"/>
      <c r="FW16" s="89"/>
      <c r="FX16" s="89"/>
      <c r="FY16" s="89"/>
      <c r="FZ16" s="89"/>
      <c r="GA16" s="89"/>
      <c r="GB16" s="89"/>
      <c r="GC16" s="89"/>
      <c r="GD16" s="89"/>
      <c r="GE16" s="89"/>
      <c r="GF16" s="89"/>
      <c r="GG16" s="89"/>
      <c r="GH16" s="89"/>
      <c r="GI16" s="89"/>
      <c r="GJ16" s="89"/>
      <c r="GK16" s="89"/>
      <c r="GL16" s="89"/>
      <c r="GM16" s="89"/>
      <c r="GN16" s="89"/>
      <c r="GO16" s="89"/>
      <c r="GP16" s="89"/>
      <c r="GQ16" s="89"/>
      <c r="GR16" s="89"/>
      <c r="GS16" s="89"/>
      <c r="GT16" s="89"/>
      <c r="GU16" s="89"/>
      <c r="GV16" s="89"/>
      <c r="GW16" s="89"/>
      <c r="GX16" s="89"/>
      <c r="GY16" s="89"/>
      <c r="GZ16" s="89"/>
      <c r="HA16" s="89"/>
      <c r="HB16" s="89"/>
      <c r="HC16" s="89"/>
      <c r="HD16" s="89"/>
      <c r="HE16" s="89"/>
      <c r="HF16" s="89"/>
      <c r="HG16" s="89"/>
      <c r="HH16" s="89"/>
      <c r="HI16" s="89"/>
      <c r="HJ16" s="89"/>
      <c r="HK16" s="89"/>
      <c r="HL16" s="89"/>
      <c r="HM16" s="89"/>
      <c r="HN16" s="89"/>
      <c r="HO16" s="89"/>
      <c r="HP16" s="89"/>
      <c r="HQ16" s="89"/>
      <c r="HR16" s="89"/>
      <c r="HS16" s="89"/>
      <c r="HT16" s="89"/>
      <c r="HU16" s="89"/>
      <c r="HV16" s="89"/>
    </row>
    <row r="17" ht="24.5" customHeight="1" spans="1:4">
      <c r="A17" s="101" t="s">
        <v>143</v>
      </c>
      <c r="B17" s="96"/>
      <c r="C17" s="96"/>
      <c r="D17" s="97"/>
    </row>
    <row r="18" ht="24.5" customHeight="1" spans="1:4">
      <c r="A18" s="101" t="s">
        <v>144</v>
      </c>
      <c r="B18" s="96"/>
      <c r="C18" s="96"/>
      <c r="D18" s="97"/>
    </row>
    <row r="19" ht="24.5" customHeight="1" spans="1:4">
      <c r="A19" s="98" t="s">
        <v>145</v>
      </c>
      <c r="B19" s="96">
        <v>4.61</v>
      </c>
      <c r="C19" s="96">
        <v>4.61</v>
      </c>
      <c r="D19" s="97"/>
    </row>
    <row r="20" ht="24.5" customHeight="1" spans="1:4">
      <c r="A20" s="99" t="s">
        <v>134</v>
      </c>
      <c r="B20" s="96">
        <v>4.61</v>
      </c>
      <c r="C20" s="96">
        <v>4.61</v>
      </c>
      <c r="D20" s="97"/>
    </row>
    <row r="21" ht="24.5" customHeight="1" spans="1:4">
      <c r="A21" s="99" t="s">
        <v>135</v>
      </c>
      <c r="B21" s="96"/>
      <c r="C21" s="96"/>
      <c r="D21" s="97"/>
    </row>
    <row r="22" ht="24.5" customHeight="1" spans="1:4">
      <c r="A22" s="100" t="s">
        <v>136</v>
      </c>
      <c r="B22" s="96"/>
      <c r="C22" s="96"/>
      <c r="D22" s="97"/>
    </row>
    <row r="23" ht="24.5" customHeight="1" spans="1:4">
      <c r="A23" s="100" t="s">
        <v>146</v>
      </c>
      <c r="B23" s="96"/>
      <c r="C23" s="96"/>
      <c r="D23" s="97"/>
    </row>
    <row r="24" ht="24.5" customHeight="1" spans="1:4">
      <c r="A24" s="100" t="s">
        <v>147</v>
      </c>
      <c r="B24" s="96"/>
      <c r="C24" s="96"/>
      <c r="D24" s="97"/>
    </row>
    <row r="25" ht="24.5" customHeight="1" spans="1:4">
      <c r="A25" s="100" t="s">
        <v>148</v>
      </c>
      <c r="B25" s="96"/>
      <c r="C25" s="96"/>
      <c r="D25" s="97"/>
    </row>
    <row r="26" ht="24.5" customHeight="1" spans="1:4">
      <c r="A26" s="100" t="s">
        <v>143</v>
      </c>
      <c r="B26" s="96"/>
      <c r="C26" s="96"/>
      <c r="D26" s="97"/>
    </row>
    <row r="27" ht="24.5" customHeight="1" spans="1:4">
      <c r="A27" s="100" t="s">
        <v>149</v>
      </c>
      <c r="B27" s="96"/>
      <c r="C27" s="96"/>
      <c r="D27" s="97"/>
    </row>
    <row r="28" ht="24.5" customHeight="1" spans="1:4">
      <c r="A28" s="98" t="s">
        <v>150</v>
      </c>
      <c r="B28" s="96">
        <v>5505.69</v>
      </c>
      <c r="C28" s="96">
        <v>5505.69</v>
      </c>
      <c r="D28" s="97"/>
    </row>
    <row r="29" ht="24.5" customHeight="1" spans="1:4">
      <c r="A29" s="99" t="s">
        <v>134</v>
      </c>
      <c r="B29" s="96">
        <v>4702</v>
      </c>
      <c r="C29" s="96">
        <v>4702</v>
      </c>
      <c r="D29" s="97"/>
    </row>
    <row r="30" ht="24.5" customHeight="1" spans="1:4">
      <c r="A30" s="99" t="s">
        <v>135</v>
      </c>
      <c r="B30" s="96">
        <v>128</v>
      </c>
      <c r="C30" s="96">
        <v>128</v>
      </c>
      <c r="D30" s="97"/>
    </row>
    <row r="31" ht="24.5" customHeight="1" spans="1:4">
      <c r="A31" s="100" t="s">
        <v>136</v>
      </c>
      <c r="B31" s="96">
        <v>290.69</v>
      </c>
      <c r="C31" s="96">
        <v>290.69</v>
      </c>
      <c r="D31" s="97"/>
    </row>
    <row r="32" ht="24.5" customHeight="1" spans="1:4">
      <c r="A32" s="100" t="s">
        <v>151</v>
      </c>
      <c r="B32" s="96"/>
      <c r="C32" s="96"/>
      <c r="D32" s="97"/>
    </row>
    <row r="33" ht="24.5" customHeight="1" spans="1:4">
      <c r="A33" s="100" t="s">
        <v>152</v>
      </c>
      <c r="B33" s="96"/>
      <c r="C33" s="96"/>
      <c r="D33" s="97"/>
    </row>
    <row r="34" ht="24.5" customHeight="1" spans="1:4">
      <c r="A34" s="99" t="s">
        <v>153</v>
      </c>
      <c r="B34" s="96">
        <v>148</v>
      </c>
      <c r="C34" s="96">
        <v>148</v>
      </c>
      <c r="D34" s="97"/>
    </row>
    <row r="35" ht="24.5" customHeight="1" spans="1:4">
      <c r="A35" s="99" t="s">
        <v>154</v>
      </c>
      <c r="B35" s="96"/>
      <c r="C35" s="96"/>
      <c r="D35" s="97"/>
    </row>
    <row r="36" ht="24.5" customHeight="1" spans="1:4">
      <c r="A36" s="99" t="s">
        <v>155</v>
      </c>
      <c r="B36" s="96">
        <v>110</v>
      </c>
      <c r="C36" s="96">
        <v>110</v>
      </c>
      <c r="D36" s="97"/>
    </row>
    <row r="37" ht="24.5" customHeight="1" spans="1:4">
      <c r="A37" s="100" t="s">
        <v>156</v>
      </c>
      <c r="B37" s="96"/>
      <c r="C37" s="96"/>
      <c r="D37" s="97"/>
    </row>
    <row r="38" ht="24.5" customHeight="1" spans="1:4">
      <c r="A38" s="100" t="s">
        <v>143</v>
      </c>
      <c r="B38" s="96"/>
      <c r="C38" s="96"/>
      <c r="D38" s="97"/>
    </row>
    <row r="39" ht="24.5" customHeight="1" spans="1:4">
      <c r="A39" s="100" t="s">
        <v>157</v>
      </c>
      <c r="B39" s="96">
        <v>127</v>
      </c>
      <c r="C39" s="96">
        <v>127</v>
      </c>
      <c r="D39" s="97"/>
    </row>
    <row r="40" ht="24.5" customHeight="1" spans="1:4">
      <c r="A40" s="98" t="s">
        <v>158</v>
      </c>
      <c r="B40" s="96">
        <v>182</v>
      </c>
      <c r="C40" s="96">
        <v>182</v>
      </c>
      <c r="D40" s="97"/>
    </row>
    <row r="41" ht="24.5" customHeight="1" spans="1:4">
      <c r="A41" s="99" t="s">
        <v>134</v>
      </c>
      <c r="B41" s="96">
        <v>177</v>
      </c>
      <c r="C41" s="96">
        <v>177</v>
      </c>
      <c r="D41" s="97"/>
    </row>
    <row r="42" ht="24.5" customHeight="1" spans="1:4">
      <c r="A42" s="99" t="s">
        <v>135</v>
      </c>
      <c r="B42" s="96"/>
      <c r="C42" s="96"/>
      <c r="D42" s="97"/>
    </row>
    <row r="43" ht="24.5" customHeight="1" spans="1:4">
      <c r="A43" s="100" t="s">
        <v>136</v>
      </c>
      <c r="B43" s="96"/>
      <c r="C43" s="96"/>
      <c r="D43" s="97"/>
    </row>
    <row r="44" ht="24.5" customHeight="1" spans="1:4">
      <c r="A44" s="100" t="s">
        <v>159</v>
      </c>
      <c r="B44" s="96"/>
      <c r="C44" s="96"/>
      <c r="D44" s="97"/>
    </row>
    <row r="45" ht="24.5" customHeight="1" spans="1:4">
      <c r="A45" s="100" t="s">
        <v>160</v>
      </c>
      <c r="B45" s="96">
        <v>5</v>
      </c>
      <c r="C45" s="96">
        <v>5</v>
      </c>
      <c r="D45" s="97"/>
    </row>
    <row r="46" ht="24.5" customHeight="1" spans="1:4">
      <c r="A46" s="99" t="s">
        <v>161</v>
      </c>
      <c r="B46" s="96"/>
      <c r="C46" s="96"/>
      <c r="D46" s="97"/>
    </row>
    <row r="47" ht="24.5" customHeight="1" spans="1:4">
      <c r="A47" s="99" t="s">
        <v>162</v>
      </c>
      <c r="B47" s="96"/>
      <c r="C47" s="96"/>
      <c r="D47" s="97"/>
    </row>
    <row r="48" ht="24.5" customHeight="1" spans="1:4">
      <c r="A48" s="99" t="s">
        <v>163</v>
      </c>
      <c r="B48" s="96"/>
      <c r="C48" s="96"/>
      <c r="D48" s="97"/>
    </row>
    <row r="49" ht="24.5" customHeight="1" spans="1:4">
      <c r="A49" s="99" t="s">
        <v>164</v>
      </c>
      <c r="B49" s="96"/>
      <c r="C49" s="96"/>
      <c r="D49" s="97"/>
    </row>
    <row r="50" ht="24.5" customHeight="1" spans="1:4">
      <c r="A50" s="99" t="s">
        <v>143</v>
      </c>
      <c r="B50" s="96"/>
      <c r="C50" s="96"/>
      <c r="D50" s="97"/>
    </row>
    <row r="51" ht="24.5" customHeight="1" spans="1:4">
      <c r="A51" s="100" t="s">
        <v>165</v>
      </c>
      <c r="B51" s="96"/>
      <c r="C51" s="96"/>
      <c r="D51" s="97"/>
    </row>
    <row r="52" ht="24.5" customHeight="1" spans="1:4">
      <c r="A52" s="102" t="s">
        <v>166</v>
      </c>
      <c r="B52" s="96">
        <v>71</v>
      </c>
      <c r="C52" s="96">
        <v>71</v>
      </c>
      <c r="D52" s="97"/>
    </row>
    <row r="53" ht="24.5" customHeight="1" spans="1:4">
      <c r="A53" s="100" t="s">
        <v>134</v>
      </c>
      <c r="B53" s="96">
        <v>30</v>
      </c>
      <c r="C53" s="96">
        <v>30</v>
      </c>
      <c r="D53" s="97"/>
    </row>
    <row r="54" ht="24.5" customHeight="1" spans="1:4">
      <c r="A54" s="101" t="s">
        <v>135</v>
      </c>
      <c r="B54" s="96">
        <v>41</v>
      </c>
      <c r="C54" s="96">
        <v>41</v>
      </c>
      <c r="D54" s="97"/>
    </row>
    <row r="55" ht="24.5" customHeight="1" spans="1:4">
      <c r="A55" s="99" t="s">
        <v>136</v>
      </c>
      <c r="B55" s="96"/>
      <c r="C55" s="96"/>
      <c r="D55" s="97"/>
    </row>
    <row r="56" ht="24.5" customHeight="1" spans="1:4">
      <c r="A56" s="99" t="s">
        <v>167</v>
      </c>
      <c r="B56" s="96"/>
      <c r="C56" s="96"/>
      <c r="D56" s="97"/>
    </row>
    <row r="57" ht="24.5" customHeight="1" spans="1:4">
      <c r="A57" s="99" t="s">
        <v>168</v>
      </c>
      <c r="B57" s="96"/>
      <c r="C57" s="96"/>
      <c r="D57" s="97"/>
    </row>
    <row r="58" ht="24.5" customHeight="1" spans="1:4">
      <c r="A58" s="100" t="s">
        <v>169</v>
      </c>
      <c r="B58" s="96"/>
      <c r="C58" s="96"/>
      <c r="D58" s="97"/>
    </row>
    <row r="59" ht="24.5" customHeight="1" spans="1:4">
      <c r="A59" s="100" t="s">
        <v>170</v>
      </c>
      <c r="B59" s="96"/>
      <c r="C59" s="96"/>
      <c r="D59" s="97"/>
    </row>
    <row r="60" ht="24.5" customHeight="1" spans="1:4">
      <c r="A60" s="100" t="s">
        <v>171</v>
      </c>
      <c r="B60" s="96"/>
      <c r="C60" s="96"/>
      <c r="D60" s="97"/>
    </row>
    <row r="61" ht="24.5" customHeight="1" spans="1:4">
      <c r="A61" s="99" t="s">
        <v>143</v>
      </c>
      <c r="B61" s="96"/>
      <c r="C61" s="96"/>
      <c r="D61" s="97"/>
    </row>
    <row r="62" ht="24.5" customHeight="1" spans="1:4">
      <c r="A62" s="99" t="s">
        <v>172</v>
      </c>
      <c r="B62" s="96"/>
      <c r="C62" s="96"/>
      <c r="D62" s="97"/>
    </row>
    <row r="63" ht="24.5" customHeight="1" spans="1:4">
      <c r="A63" s="98" t="s">
        <v>173</v>
      </c>
      <c r="B63" s="96">
        <v>470</v>
      </c>
      <c r="C63" s="96">
        <v>470</v>
      </c>
      <c r="D63" s="97"/>
    </row>
    <row r="64" ht="24.5" customHeight="1" spans="1:4">
      <c r="A64" s="100" t="s">
        <v>134</v>
      </c>
      <c r="B64" s="96">
        <v>270</v>
      </c>
      <c r="C64" s="96">
        <v>270</v>
      </c>
      <c r="D64" s="97"/>
    </row>
    <row r="65" ht="24.5" customHeight="1" spans="1:4">
      <c r="A65" s="103" t="s">
        <v>135</v>
      </c>
      <c r="B65" s="96"/>
      <c r="C65" s="96"/>
      <c r="D65" s="97"/>
    </row>
    <row r="66" ht="24.5" customHeight="1" spans="1:4">
      <c r="A66" s="103" t="s">
        <v>136</v>
      </c>
      <c r="B66" s="96"/>
      <c r="C66" s="96"/>
      <c r="D66" s="97"/>
    </row>
    <row r="67" ht="24.5" customHeight="1" spans="1:4">
      <c r="A67" s="103" t="s">
        <v>174</v>
      </c>
      <c r="B67" s="96"/>
      <c r="C67" s="96"/>
      <c r="D67" s="97"/>
    </row>
    <row r="68" ht="24.5" customHeight="1" spans="1:4">
      <c r="A68" s="103" t="s">
        <v>175</v>
      </c>
      <c r="B68" s="96"/>
      <c r="C68" s="96"/>
      <c r="D68" s="97"/>
    </row>
    <row r="69" ht="24.5" customHeight="1" spans="1:4">
      <c r="A69" s="103" t="s">
        <v>176</v>
      </c>
      <c r="B69" s="96"/>
      <c r="C69" s="96"/>
      <c r="D69" s="97"/>
    </row>
    <row r="70" ht="24.5" customHeight="1" spans="1:4">
      <c r="A70" s="99" t="s">
        <v>177</v>
      </c>
      <c r="B70" s="96">
        <v>200</v>
      </c>
      <c r="C70" s="96">
        <v>200</v>
      </c>
      <c r="D70" s="97"/>
    </row>
    <row r="71" ht="24.5" customHeight="1" spans="1:4">
      <c r="A71" s="100" t="s">
        <v>178</v>
      </c>
      <c r="B71" s="96"/>
      <c r="C71" s="96"/>
      <c r="D71" s="97"/>
    </row>
    <row r="72" ht="24.5" customHeight="1" spans="1:4">
      <c r="A72" s="100" t="s">
        <v>143</v>
      </c>
      <c r="B72" s="96"/>
      <c r="C72" s="96"/>
      <c r="D72" s="97"/>
    </row>
    <row r="73" ht="24.5" customHeight="1" spans="1:4">
      <c r="A73" s="100" t="s">
        <v>179</v>
      </c>
      <c r="B73" s="96"/>
      <c r="C73" s="96"/>
      <c r="D73" s="97"/>
    </row>
    <row r="74" ht="24.5" customHeight="1" spans="1:4">
      <c r="A74" s="98" t="s">
        <v>180</v>
      </c>
      <c r="B74" s="96">
        <v>2390</v>
      </c>
      <c r="C74" s="96">
        <v>2390</v>
      </c>
      <c r="D74" s="97"/>
    </row>
    <row r="75" ht="24.5" customHeight="1" spans="1:4">
      <c r="A75" s="99" t="s">
        <v>134</v>
      </c>
      <c r="B75" s="96">
        <v>2390</v>
      </c>
      <c r="C75" s="96">
        <v>2390</v>
      </c>
      <c r="D75" s="97"/>
    </row>
    <row r="76" ht="24.5" customHeight="1" spans="1:4">
      <c r="A76" s="99" t="s">
        <v>135</v>
      </c>
      <c r="B76" s="96"/>
      <c r="C76" s="96"/>
      <c r="D76" s="97"/>
    </row>
    <row r="77" ht="24.5" customHeight="1" spans="1:4">
      <c r="A77" s="100" t="s">
        <v>136</v>
      </c>
      <c r="B77" s="96"/>
      <c r="C77" s="96"/>
      <c r="D77" s="97"/>
    </row>
    <row r="78" ht="24.5" customHeight="1" spans="1:4">
      <c r="A78" s="100" t="s">
        <v>181</v>
      </c>
      <c r="B78" s="96"/>
      <c r="C78" s="96"/>
      <c r="D78" s="97"/>
    </row>
    <row r="79" ht="24.5" customHeight="1" spans="1:4">
      <c r="A79" s="100" t="s">
        <v>182</v>
      </c>
      <c r="B79" s="96"/>
      <c r="C79" s="96"/>
      <c r="D79" s="97"/>
    </row>
    <row r="80" ht="24.5" customHeight="1" spans="1:4">
      <c r="A80" s="101" t="s">
        <v>183</v>
      </c>
      <c r="B80" s="96"/>
      <c r="C80" s="96"/>
      <c r="D80" s="97"/>
    </row>
    <row r="81" ht="24.5" customHeight="1" spans="1:4">
      <c r="A81" s="99" t="s">
        <v>184</v>
      </c>
      <c r="B81" s="96"/>
      <c r="C81" s="96"/>
      <c r="D81" s="97"/>
    </row>
    <row r="82" ht="24.5" customHeight="1" spans="1:4">
      <c r="A82" s="99" t="s">
        <v>185</v>
      </c>
      <c r="B82" s="96"/>
      <c r="C82" s="96"/>
      <c r="D82" s="97"/>
    </row>
    <row r="83" ht="24.5" customHeight="1" spans="1:4">
      <c r="A83" s="99" t="s">
        <v>177</v>
      </c>
      <c r="B83" s="96"/>
      <c r="C83" s="96"/>
      <c r="D83" s="97"/>
    </row>
    <row r="84" ht="24.5" customHeight="1" spans="1:4">
      <c r="A84" s="100" t="s">
        <v>143</v>
      </c>
      <c r="B84" s="96"/>
      <c r="C84" s="96"/>
      <c r="D84" s="97"/>
    </row>
    <row r="85" ht="24.5" customHeight="1" spans="1:4">
      <c r="A85" s="100" t="s">
        <v>186</v>
      </c>
      <c r="B85" s="96"/>
      <c r="C85" s="96"/>
      <c r="D85" s="97"/>
    </row>
    <row r="86" ht="24.5" customHeight="1" spans="1:4">
      <c r="A86" s="102" t="s">
        <v>187</v>
      </c>
      <c r="B86" s="96">
        <v>237</v>
      </c>
      <c r="C86" s="96">
        <v>237</v>
      </c>
      <c r="D86" s="97"/>
    </row>
    <row r="87" ht="24.5" customHeight="1" spans="1:4">
      <c r="A87" s="99" t="s">
        <v>134</v>
      </c>
      <c r="B87" s="96">
        <v>137</v>
      </c>
      <c r="C87" s="96">
        <v>137</v>
      </c>
      <c r="D87" s="97"/>
    </row>
    <row r="88" ht="24.5" customHeight="1" spans="1:4">
      <c r="A88" s="99" t="s">
        <v>135</v>
      </c>
      <c r="B88" s="96"/>
      <c r="C88" s="96"/>
      <c r="D88" s="97"/>
    </row>
    <row r="89" ht="24.5" customHeight="1" spans="1:4">
      <c r="A89" s="99" t="s">
        <v>136</v>
      </c>
      <c r="B89" s="96"/>
      <c r="C89" s="96"/>
      <c r="D89" s="97"/>
    </row>
    <row r="90" ht="24.5" customHeight="1" spans="1:4">
      <c r="A90" s="100" t="s">
        <v>188</v>
      </c>
      <c r="B90" s="96">
        <v>100</v>
      </c>
      <c r="C90" s="96">
        <v>100</v>
      </c>
      <c r="D90" s="97"/>
    </row>
    <row r="91" ht="24.5" customHeight="1" spans="1:4">
      <c r="A91" s="100" t="s">
        <v>189</v>
      </c>
      <c r="B91" s="96"/>
      <c r="C91" s="96"/>
      <c r="D91" s="97"/>
    </row>
    <row r="92" ht="24.5" customHeight="1" spans="1:4">
      <c r="A92" s="100" t="s">
        <v>177</v>
      </c>
      <c r="B92" s="96"/>
      <c r="C92" s="96"/>
      <c r="D92" s="97"/>
    </row>
    <row r="93" ht="24.5" customHeight="1" spans="1:4">
      <c r="A93" s="100" t="s">
        <v>143</v>
      </c>
      <c r="B93" s="96"/>
      <c r="C93" s="96"/>
      <c r="D93" s="97"/>
    </row>
    <row r="94" ht="24.5" customHeight="1" spans="1:4">
      <c r="A94" s="101" t="s">
        <v>190</v>
      </c>
      <c r="B94" s="96"/>
      <c r="C94" s="96"/>
      <c r="D94" s="97"/>
    </row>
    <row r="95" ht="24.5" customHeight="1" spans="1:4">
      <c r="A95" s="98" t="s">
        <v>191</v>
      </c>
      <c r="B95" s="96"/>
      <c r="C95" s="96"/>
      <c r="D95" s="97"/>
    </row>
    <row r="96" ht="24.5" customHeight="1" spans="1:4">
      <c r="A96" s="99" t="s">
        <v>134</v>
      </c>
      <c r="B96" s="96"/>
      <c r="C96" s="96"/>
      <c r="D96" s="97"/>
    </row>
    <row r="97" ht="24.5" customHeight="1" spans="1:4">
      <c r="A97" s="100" t="s">
        <v>135</v>
      </c>
      <c r="B97" s="96"/>
      <c r="C97" s="96"/>
      <c r="D97" s="97"/>
    </row>
    <row r="98" ht="24.5" customHeight="1" spans="1:4">
      <c r="A98" s="100" t="s">
        <v>136</v>
      </c>
      <c r="B98" s="96"/>
      <c r="C98" s="96"/>
      <c r="D98" s="97"/>
    </row>
    <row r="99" ht="24.5" customHeight="1" spans="1:4">
      <c r="A99" s="100" t="s">
        <v>192</v>
      </c>
      <c r="B99" s="96"/>
      <c r="C99" s="96"/>
      <c r="D99" s="97"/>
    </row>
    <row r="100" ht="24.5" customHeight="1" spans="1:4">
      <c r="A100" s="99" t="s">
        <v>193</v>
      </c>
      <c r="B100" s="96"/>
      <c r="C100" s="96"/>
      <c r="D100" s="97"/>
    </row>
    <row r="101" ht="24.5" customHeight="1" spans="1:4">
      <c r="A101" s="99" t="s">
        <v>194</v>
      </c>
      <c r="B101" s="96"/>
      <c r="C101" s="96"/>
      <c r="D101" s="97"/>
    </row>
    <row r="102" ht="24.5" customHeight="1" spans="1:4">
      <c r="A102" s="99" t="s">
        <v>177</v>
      </c>
      <c r="B102" s="96"/>
      <c r="C102" s="96"/>
      <c r="D102" s="97"/>
    </row>
    <row r="103" ht="24.5" customHeight="1" spans="1:4">
      <c r="A103" s="100" t="s">
        <v>143</v>
      </c>
      <c r="B103" s="96"/>
      <c r="C103" s="96"/>
      <c r="D103" s="97"/>
    </row>
    <row r="104" ht="24.5" customHeight="1" spans="1:4">
      <c r="A104" s="100" t="s">
        <v>195</v>
      </c>
      <c r="B104" s="96"/>
      <c r="C104" s="96"/>
      <c r="D104" s="97"/>
    </row>
    <row r="105" ht="24.5" customHeight="1" spans="1:4">
      <c r="A105" s="102" t="s">
        <v>196</v>
      </c>
      <c r="B105" s="96"/>
      <c r="C105" s="96"/>
      <c r="D105" s="97"/>
    </row>
    <row r="106" ht="24.5" customHeight="1" spans="1:4">
      <c r="A106" s="100" t="s">
        <v>134</v>
      </c>
      <c r="B106" s="96"/>
      <c r="C106" s="96"/>
      <c r="D106" s="97"/>
    </row>
    <row r="107" ht="24.5" customHeight="1" spans="1:4">
      <c r="A107" s="99" t="s">
        <v>135</v>
      </c>
      <c r="B107" s="96"/>
      <c r="C107" s="96"/>
      <c r="D107" s="97"/>
    </row>
    <row r="108" ht="24.5" customHeight="1" spans="1:4">
      <c r="A108" s="99" t="s">
        <v>136</v>
      </c>
      <c r="B108" s="96"/>
      <c r="C108" s="96"/>
      <c r="D108" s="97"/>
    </row>
    <row r="109" ht="24.5" customHeight="1" spans="1:4">
      <c r="A109" s="99" t="s">
        <v>197</v>
      </c>
      <c r="B109" s="96"/>
      <c r="C109" s="96"/>
      <c r="D109" s="97"/>
    </row>
    <row r="110" ht="24.5" customHeight="1" spans="1:4">
      <c r="A110" s="100" t="s">
        <v>198</v>
      </c>
      <c r="B110" s="96"/>
      <c r="C110" s="96"/>
      <c r="D110" s="97"/>
    </row>
    <row r="111" ht="24.5" customHeight="1" spans="1:4">
      <c r="A111" s="100" t="s">
        <v>199</v>
      </c>
      <c r="B111" s="96"/>
      <c r="C111" s="96"/>
      <c r="D111" s="97"/>
    </row>
    <row r="112" ht="24.5" customHeight="1" spans="1:4">
      <c r="A112" s="100" t="s">
        <v>200</v>
      </c>
      <c r="B112" s="96"/>
      <c r="C112" s="96"/>
      <c r="D112" s="97"/>
    </row>
    <row r="113" ht="24.5" customHeight="1" spans="1:4">
      <c r="A113" s="99" t="s">
        <v>201</v>
      </c>
      <c r="B113" s="96"/>
      <c r="C113" s="96"/>
      <c r="D113" s="97"/>
    </row>
    <row r="114" ht="24.5" customHeight="1" spans="1:4">
      <c r="A114" s="99" t="s">
        <v>202</v>
      </c>
      <c r="B114" s="96"/>
      <c r="C114" s="96"/>
      <c r="D114" s="97"/>
    </row>
    <row r="115" ht="24.5" customHeight="1" spans="1:4">
      <c r="A115" s="99" t="s">
        <v>203</v>
      </c>
      <c r="B115" s="96"/>
      <c r="C115" s="96"/>
      <c r="D115" s="97"/>
    </row>
    <row r="116" ht="24.5" customHeight="1" spans="1:4">
      <c r="A116" s="100" t="s">
        <v>204</v>
      </c>
      <c r="B116" s="96"/>
      <c r="C116" s="96"/>
      <c r="D116" s="97"/>
    </row>
    <row r="117" ht="24.5" customHeight="1" spans="1:4">
      <c r="A117" s="100" t="s">
        <v>205</v>
      </c>
      <c r="B117" s="96"/>
      <c r="C117" s="96"/>
      <c r="D117" s="97"/>
    </row>
    <row r="118" ht="24.5" customHeight="1" spans="1:4">
      <c r="A118" s="100" t="s">
        <v>143</v>
      </c>
      <c r="B118" s="96"/>
      <c r="C118" s="96"/>
      <c r="D118" s="97"/>
    </row>
    <row r="119" ht="24.5" customHeight="1" spans="1:4">
      <c r="A119" s="100" t="s">
        <v>206</v>
      </c>
      <c r="B119" s="96"/>
      <c r="C119" s="96"/>
      <c r="D119" s="97"/>
    </row>
    <row r="120" ht="24.5" customHeight="1" spans="1:4">
      <c r="A120" s="95" t="s">
        <v>207</v>
      </c>
      <c r="B120" s="96">
        <v>85.75</v>
      </c>
      <c r="C120" s="96">
        <v>85.75</v>
      </c>
      <c r="D120" s="97"/>
    </row>
    <row r="121" ht="24.5" customHeight="1" spans="1:4">
      <c r="A121" s="99" t="s">
        <v>134</v>
      </c>
      <c r="B121" s="96">
        <v>85.75</v>
      </c>
      <c r="C121" s="96">
        <v>85.75</v>
      </c>
      <c r="D121" s="97"/>
    </row>
    <row r="122" ht="24.5" customHeight="1" spans="1:4">
      <c r="A122" s="99" t="s">
        <v>135</v>
      </c>
      <c r="B122" s="96"/>
      <c r="C122" s="96"/>
      <c r="D122" s="97"/>
    </row>
    <row r="123" ht="24.5" customHeight="1" spans="1:4">
      <c r="A123" s="99" t="s">
        <v>136</v>
      </c>
      <c r="B123" s="96"/>
      <c r="C123" s="96"/>
      <c r="D123" s="97"/>
    </row>
    <row r="124" ht="24.5" customHeight="1" spans="1:4">
      <c r="A124" s="100" t="s">
        <v>208</v>
      </c>
      <c r="B124" s="96"/>
      <c r="C124" s="96"/>
      <c r="D124" s="97"/>
    </row>
    <row r="125" ht="24.5" customHeight="1" spans="1:4">
      <c r="A125" s="100" t="s">
        <v>209</v>
      </c>
      <c r="B125" s="96"/>
      <c r="C125" s="96"/>
      <c r="D125" s="97"/>
    </row>
    <row r="126" ht="24.5" customHeight="1" spans="1:4">
      <c r="A126" s="100" t="s">
        <v>210</v>
      </c>
      <c r="B126" s="96"/>
      <c r="C126" s="96"/>
      <c r="D126" s="97"/>
    </row>
    <row r="127" ht="24.5" customHeight="1" spans="1:4">
      <c r="A127" s="99" t="s">
        <v>143</v>
      </c>
      <c r="B127" s="96"/>
      <c r="C127" s="96"/>
      <c r="D127" s="97"/>
    </row>
    <row r="128" ht="24.5" customHeight="1" spans="1:4">
      <c r="A128" s="99" t="s">
        <v>211</v>
      </c>
      <c r="B128" s="96"/>
      <c r="C128" s="96"/>
      <c r="D128" s="97"/>
    </row>
    <row r="129" ht="24.5" customHeight="1" spans="1:4">
      <c r="A129" s="95" t="s">
        <v>212</v>
      </c>
      <c r="B129" s="96">
        <v>474</v>
      </c>
      <c r="C129" s="96">
        <v>474</v>
      </c>
      <c r="D129" s="97"/>
    </row>
    <row r="130" ht="24.5" customHeight="1" spans="1:4">
      <c r="A130" s="99" t="s">
        <v>134</v>
      </c>
      <c r="B130" s="96">
        <v>235</v>
      </c>
      <c r="C130" s="96">
        <v>235</v>
      </c>
      <c r="D130" s="97"/>
    </row>
    <row r="131" ht="24.5" customHeight="1" spans="1:4">
      <c r="A131" s="99" t="s">
        <v>135</v>
      </c>
      <c r="B131" s="96"/>
      <c r="C131" s="96"/>
      <c r="D131" s="97"/>
    </row>
    <row r="132" ht="24.5" customHeight="1" spans="1:4">
      <c r="A132" s="99" t="s">
        <v>136</v>
      </c>
      <c r="B132" s="96"/>
      <c r="C132" s="96"/>
      <c r="D132" s="97"/>
    </row>
    <row r="133" ht="24.5" customHeight="1" spans="1:4">
      <c r="A133" s="100" t="s">
        <v>213</v>
      </c>
      <c r="B133" s="96"/>
      <c r="C133" s="96"/>
      <c r="D133" s="97"/>
    </row>
    <row r="134" ht="24.5" customHeight="1" spans="1:4">
      <c r="A134" s="100" t="s">
        <v>214</v>
      </c>
      <c r="B134" s="96"/>
      <c r="C134" s="96"/>
      <c r="D134" s="97"/>
    </row>
    <row r="135" ht="24.5" customHeight="1" spans="1:4">
      <c r="A135" s="100" t="s">
        <v>215</v>
      </c>
      <c r="B135" s="96"/>
      <c r="C135" s="96"/>
      <c r="D135" s="97"/>
    </row>
    <row r="136" ht="24.5" customHeight="1" spans="1:4">
      <c r="A136" s="99" t="s">
        <v>216</v>
      </c>
      <c r="B136" s="96"/>
      <c r="C136" s="96"/>
      <c r="D136" s="97"/>
    </row>
    <row r="137" ht="24.5" customHeight="1" spans="1:4">
      <c r="A137" s="99" t="s">
        <v>217</v>
      </c>
      <c r="B137" s="96">
        <v>115</v>
      </c>
      <c r="C137" s="96">
        <v>115</v>
      </c>
      <c r="D137" s="97"/>
    </row>
    <row r="138" ht="24.5" customHeight="1" spans="1:4">
      <c r="A138" s="99" t="s">
        <v>143</v>
      </c>
      <c r="B138" s="96"/>
      <c r="C138" s="96"/>
      <c r="D138" s="97"/>
    </row>
    <row r="139" ht="24.5" customHeight="1" spans="1:4">
      <c r="A139" s="100" t="s">
        <v>218</v>
      </c>
      <c r="B139" s="96">
        <v>124</v>
      </c>
      <c r="C139" s="96">
        <v>124</v>
      </c>
      <c r="D139" s="97"/>
    </row>
    <row r="140" ht="24.5" customHeight="1" spans="1:4">
      <c r="A140" s="102" t="s">
        <v>219</v>
      </c>
      <c r="B140" s="96"/>
      <c r="C140" s="96"/>
      <c r="D140" s="97"/>
    </row>
    <row r="141" ht="24.5" customHeight="1" spans="1:4">
      <c r="A141" s="100" t="s">
        <v>134</v>
      </c>
      <c r="B141" s="96"/>
      <c r="C141" s="96"/>
      <c r="D141" s="97"/>
    </row>
    <row r="142" ht="24.5" customHeight="1" spans="1:4">
      <c r="A142" s="101" t="s">
        <v>135</v>
      </c>
      <c r="B142" s="96"/>
      <c r="C142" s="96"/>
      <c r="D142" s="97"/>
    </row>
    <row r="143" ht="24.5" customHeight="1" spans="1:4">
      <c r="A143" s="99" t="s">
        <v>136</v>
      </c>
      <c r="B143" s="96"/>
      <c r="C143" s="96"/>
      <c r="D143" s="97"/>
    </row>
    <row r="144" ht="24.5" customHeight="1" spans="1:4">
      <c r="A144" s="99" t="s">
        <v>220</v>
      </c>
      <c r="B144" s="96"/>
      <c r="C144" s="96"/>
      <c r="D144" s="97"/>
    </row>
    <row r="145" ht="24.5" customHeight="1" spans="1:4">
      <c r="A145" s="99" t="s">
        <v>221</v>
      </c>
      <c r="B145" s="96"/>
      <c r="C145" s="96"/>
      <c r="D145" s="97"/>
    </row>
    <row r="146" ht="24.5" customHeight="1" spans="1:4">
      <c r="A146" s="100" t="s">
        <v>222</v>
      </c>
      <c r="B146" s="96"/>
      <c r="C146" s="96"/>
      <c r="D146" s="97"/>
    </row>
    <row r="147" ht="24.5" customHeight="1" spans="1:4">
      <c r="A147" s="100" t="s">
        <v>223</v>
      </c>
      <c r="B147" s="96"/>
      <c r="C147" s="96"/>
      <c r="D147" s="97"/>
    </row>
    <row r="148" ht="24.5" customHeight="1" spans="1:4">
      <c r="A148" s="100" t="s">
        <v>224</v>
      </c>
      <c r="B148" s="96"/>
      <c r="C148" s="96"/>
      <c r="D148" s="97"/>
    </row>
    <row r="149" ht="24.5" customHeight="1" spans="1:4">
      <c r="A149" s="99" t="s">
        <v>225</v>
      </c>
      <c r="B149" s="96"/>
      <c r="C149" s="96"/>
      <c r="D149" s="97"/>
    </row>
    <row r="150" ht="24.5" customHeight="1" spans="1:4">
      <c r="A150" s="99" t="s">
        <v>143</v>
      </c>
      <c r="B150" s="96"/>
      <c r="C150" s="96"/>
      <c r="D150" s="97"/>
    </row>
    <row r="151" ht="24.5" customHeight="1" spans="1:4">
      <c r="A151" s="99" t="s">
        <v>226</v>
      </c>
      <c r="B151" s="96"/>
      <c r="C151" s="96"/>
      <c r="D151" s="97"/>
    </row>
    <row r="152" ht="24.5" customHeight="1" spans="1:4">
      <c r="A152" s="102" t="s">
        <v>227</v>
      </c>
      <c r="B152" s="96">
        <v>61</v>
      </c>
      <c r="C152" s="96">
        <v>61</v>
      </c>
      <c r="D152" s="97"/>
    </row>
    <row r="153" ht="24.5" customHeight="1" spans="1:4">
      <c r="A153" s="100" t="s">
        <v>134</v>
      </c>
      <c r="B153" s="96">
        <v>51</v>
      </c>
      <c r="C153" s="96">
        <v>51</v>
      </c>
      <c r="D153" s="97"/>
    </row>
    <row r="154" ht="24.5" customHeight="1" spans="1:4">
      <c r="A154" s="100" t="s">
        <v>135</v>
      </c>
      <c r="B154" s="96">
        <v>10</v>
      </c>
      <c r="C154" s="96">
        <v>10</v>
      </c>
      <c r="D154" s="97"/>
    </row>
    <row r="155" ht="24.5" customHeight="1" spans="1:4">
      <c r="A155" s="101" t="s">
        <v>136</v>
      </c>
      <c r="B155" s="96"/>
      <c r="C155" s="96"/>
      <c r="D155" s="97"/>
    </row>
    <row r="156" ht="24.5" customHeight="1" spans="1:4">
      <c r="A156" s="99" t="s">
        <v>228</v>
      </c>
      <c r="B156" s="96"/>
      <c r="C156" s="96"/>
      <c r="D156" s="97"/>
    </row>
    <row r="157" ht="24.5" customHeight="1" spans="1:4">
      <c r="A157" s="99" t="s">
        <v>229</v>
      </c>
      <c r="B157" s="96"/>
      <c r="C157" s="96"/>
      <c r="D157" s="97"/>
    </row>
    <row r="158" ht="24.5" customHeight="1" spans="1:4">
      <c r="A158" s="99" t="s">
        <v>230</v>
      </c>
      <c r="B158" s="96"/>
      <c r="C158" s="96"/>
      <c r="D158" s="97"/>
    </row>
    <row r="159" ht="24.5" customHeight="1" spans="1:4">
      <c r="A159" s="100" t="s">
        <v>177</v>
      </c>
      <c r="B159" s="96"/>
      <c r="C159" s="96"/>
      <c r="D159" s="97"/>
    </row>
    <row r="160" ht="24.5" customHeight="1" spans="1:4">
      <c r="A160" s="100" t="s">
        <v>143</v>
      </c>
      <c r="B160" s="96"/>
      <c r="C160" s="96"/>
      <c r="D160" s="97"/>
    </row>
    <row r="161" ht="24.5" customHeight="1" spans="1:4">
      <c r="A161" s="100" t="s">
        <v>231</v>
      </c>
      <c r="B161" s="96"/>
      <c r="C161" s="96"/>
      <c r="D161" s="97"/>
    </row>
    <row r="162" ht="24.5" customHeight="1" spans="1:4">
      <c r="A162" s="98" t="s">
        <v>232</v>
      </c>
      <c r="B162" s="96">
        <v>15</v>
      </c>
      <c r="C162" s="96">
        <v>15</v>
      </c>
      <c r="D162" s="97"/>
    </row>
    <row r="163" ht="24.5" customHeight="1" spans="1:4">
      <c r="A163" s="99" t="s">
        <v>134</v>
      </c>
      <c r="B163" s="96">
        <v>15</v>
      </c>
      <c r="C163" s="96">
        <v>15</v>
      </c>
      <c r="D163" s="97"/>
    </row>
    <row r="164" ht="24.5" customHeight="1" spans="1:4">
      <c r="A164" s="99" t="s">
        <v>135</v>
      </c>
      <c r="B164" s="96"/>
      <c r="C164" s="96"/>
      <c r="D164" s="97"/>
    </row>
    <row r="165" ht="24.5" customHeight="1" spans="1:4">
      <c r="A165" s="100" t="s">
        <v>136</v>
      </c>
      <c r="B165" s="96"/>
      <c r="C165" s="96"/>
      <c r="D165" s="97"/>
    </row>
    <row r="166" ht="24.5" customHeight="1" spans="1:4">
      <c r="A166" s="100" t="s">
        <v>233</v>
      </c>
      <c r="B166" s="96"/>
      <c r="C166" s="96"/>
      <c r="D166" s="97"/>
    </row>
    <row r="167" ht="24.5" customHeight="1" spans="1:4">
      <c r="A167" s="100" t="s">
        <v>234</v>
      </c>
      <c r="B167" s="96"/>
      <c r="C167" s="96"/>
      <c r="D167" s="97"/>
    </row>
    <row r="168" ht="24.5" customHeight="1" spans="1:4">
      <c r="A168" s="100" t="s">
        <v>235</v>
      </c>
      <c r="B168" s="96"/>
      <c r="C168" s="96"/>
      <c r="D168" s="97"/>
    </row>
    <row r="169" ht="24.5" customHeight="1" spans="1:4">
      <c r="A169" s="99" t="s">
        <v>236</v>
      </c>
      <c r="B169" s="96"/>
      <c r="C169" s="96"/>
      <c r="D169" s="97"/>
    </row>
    <row r="170" ht="24.5" customHeight="1" spans="1:4">
      <c r="A170" s="99" t="s">
        <v>237</v>
      </c>
      <c r="B170" s="96"/>
      <c r="C170" s="96"/>
      <c r="D170" s="97"/>
    </row>
    <row r="171" ht="24.5" customHeight="1" spans="1:4">
      <c r="A171" s="99" t="s">
        <v>238</v>
      </c>
      <c r="B171" s="96"/>
      <c r="C171" s="96"/>
      <c r="D171" s="97"/>
    </row>
    <row r="172" ht="24.5" customHeight="1" spans="1:4">
      <c r="A172" s="100" t="s">
        <v>177</v>
      </c>
      <c r="B172" s="96"/>
      <c r="C172" s="96"/>
      <c r="D172" s="97"/>
    </row>
    <row r="173" ht="24.5" customHeight="1" spans="1:4">
      <c r="A173" s="100" t="s">
        <v>143</v>
      </c>
      <c r="B173" s="96"/>
      <c r="C173" s="96"/>
      <c r="D173" s="97"/>
    </row>
    <row r="174" ht="24.5" customHeight="1" spans="1:4">
      <c r="A174" s="100" t="s">
        <v>239</v>
      </c>
      <c r="B174" s="96"/>
      <c r="C174" s="96"/>
      <c r="D174" s="97"/>
    </row>
    <row r="175" ht="24.5" customHeight="1" spans="1:4">
      <c r="A175" s="98" t="s">
        <v>240</v>
      </c>
      <c r="B175" s="96"/>
      <c r="C175" s="96"/>
      <c r="D175" s="97"/>
    </row>
    <row r="176" ht="24.5" customHeight="1" spans="1:4">
      <c r="A176" s="99" t="s">
        <v>134</v>
      </c>
      <c r="B176" s="96"/>
      <c r="C176" s="96"/>
      <c r="D176" s="104"/>
    </row>
    <row r="177" ht="24.5" customHeight="1" spans="1:4">
      <c r="A177" s="99" t="s">
        <v>135</v>
      </c>
      <c r="B177" s="96"/>
      <c r="C177" s="96"/>
      <c r="D177" s="97"/>
    </row>
    <row r="178" ht="24.5" customHeight="1" spans="1:4">
      <c r="A178" s="100" t="s">
        <v>136</v>
      </c>
      <c r="B178" s="96"/>
      <c r="C178" s="96"/>
      <c r="D178" s="97"/>
    </row>
    <row r="179" ht="24.5" customHeight="1" spans="1:4">
      <c r="A179" s="100" t="s">
        <v>241</v>
      </c>
      <c r="B179" s="96"/>
      <c r="C179" s="96"/>
      <c r="D179" s="97"/>
    </row>
    <row r="180" ht="24.5" customHeight="1" spans="1:4">
      <c r="A180" s="100" t="s">
        <v>143</v>
      </c>
      <c r="B180" s="96"/>
      <c r="C180" s="96"/>
      <c r="D180" s="97"/>
    </row>
    <row r="181" ht="24.5" customHeight="1" spans="1:4">
      <c r="A181" s="101" t="s">
        <v>242</v>
      </c>
      <c r="B181" s="96"/>
      <c r="C181" s="96"/>
      <c r="D181" s="97"/>
    </row>
    <row r="182" ht="24.5" customHeight="1" spans="1:4">
      <c r="A182" s="98" t="s">
        <v>243</v>
      </c>
      <c r="B182" s="96">
        <v>5</v>
      </c>
      <c r="C182" s="96">
        <v>5</v>
      </c>
      <c r="D182" s="97"/>
    </row>
    <row r="183" ht="24.5" customHeight="1" spans="1:4">
      <c r="A183" s="99" t="s">
        <v>134</v>
      </c>
      <c r="B183" s="96"/>
      <c r="C183" s="96"/>
      <c r="D183" s="97"/>
    </row>
    <row r="184" ht="24.5" customHeight="1" spans="1:4">
      <c r="A184" s="99" t="s">
        <v>135</v>
      </c>
      <c r="B184" s="96">
        <v>5</v>
      </c>
      <c r="C184" s="96">
        <v>5</v>
      </c>
      <c r="D184" s="97"/>
    </row>
    <row r="185" ht="24.5" customHeight="1" spans="1:4">
      <c r="A185" s="100" t="s">
        <v>136</v>
      </c>
      <c r="B185" s="96"/>
      <c r="C185" s="96"/>
      <c r="D185" s="97"/>
    </row>
    <row r="186" ht="24.5" customHeight="1" spans="1:4">
      <c r="A186" s="100" t="s">
        <v>244</v>
      </c>
      <c r="B186" s="96"/>
      <c r="C186" s="96"/>
      <c r="D186" s="97"/>
    </row>
    <row r="187" ht="24.5" customHeight="1" spans="1:4">
      <c r="A187" s="100" t="s">
        <v>143</v>
      </c>
      <c r="B187" s="96"/>
      <c r="C187" s="96"/>
      <c r="D187" s="97"/>
    </row>
    <row r="188" ht="24.5" customHeight="1" spans="1:4">
      <c r="A188" s="99" t="s">
        <v>245</v>
      </c>
      <c r="B188" s="96"/>
      <c r="C188" s="96"/>
      <c r="D188" s="97"/>
    </row>
    <row r="189" ht="24.5" customHeight="1" spans="1:4">
      <c r="A189" s="98" t="s">
        <v>246</v>
      </c>
      <c r="B189" s="96"/>
      <c r="C189" s="96"/>
      <c r="D189" s="97"/>
    </row>
    <row r="190" ht="24.5" customHeight="1" spans="1:4">
      <c r="A190" s="99" t="s">
        <v>134</v>
      </c>
      <c r="B190" s="96"/>
      <c r="C190" s="96"/>
      <c r="D190" s="97"/>
    </row>
    <row r="191" ht="24.5" customHeight="1" spans="1:4">
      <c r="A191" s="100" t="s">
        <v>135</v>
      </c>
      <c r="B191" s="96"/>
      <c r="C191" s="96"/>
      <c r="D191" s="97"/>
    </row>
    <row r="192" ht="24.5" customHeight="1" spans="1:4">
      <c r="A192" s="100" t="s">
        <v>136</v>
      </c>
      <c r="B192" s="96"/>
      <c r="C192" s="96"/>
      <c r="D192" s="97"/>
    </row>
    <row r="193" ht="24.5" customHeight="1" spans="1:4">
      <c r="A193" s="100" t="s">
        <v>247</v>
      </c>
      <c r="B193" s="96"/>
      <c r="C193" s="96"/>
      <c r="D193" s="97"/>
    </row>
    <row r="194" ht="24.5" customHeight="1" spans="1:4">
      <c r="A194" s="101" t="s">
        <v>248</v>
      </c>
      <c r="B194" s="96"/>
      <c r="C194" s="96"/>
      <c r="D194" s="97"/>
    </row>
    <row r="195" ht="24.5" customHeight="1" spans="1:4">
      <c r="A195" s="99" t="s">
        <v>249</v>
      </c>
      <c r="B195" s="96"/>
      <c r="C195" s="96"/>
      <c r="D195" s="97"/>
    </row>
    <row r="196" ht="24.5" customHeight="1" spans="1:4">
      <c r="A196" s="99" t="s">
        <v>143</v>
      </c>
      <c r="B196" s="96"/>
      <c r="C196" s="96"/>
      <c r="D196" s="97"/>
    </row>
    <row r="197" ht="24.5" customHeight="1" spans="1:4">
      <c r="A197" s="99" t="s">
        <v>250</v>
      </c>
      <c r="B197" s="96"/>
      <c r="C197" s="96"/>
      <c r="D197" s="97"/>
    </row>
    <row r="198" ht="24.5" customHeight="1" spans="1:4">
      <c r="A198" s="102" t="s">
        <v>251</v>
      </c>
      <c r="B198" s="96"/>
      <c r="C198" s="96"/>
      <c r="D198" s="97"/>
    </row>
    <row r="199" ht="24.5" customHeight="1" spans="1:4">
      <c r="A199" s="100" t="s">
        <v>134</v>
      </c>
      <c r="B199" s="96"/>
      <c r="C199" s="96"/>
      <c r="D199" s="97"/>
    </row>
    <row r="200" ht="24.5" customHeight="1" spans="1:4">
      <c r="A200" s="100" t="s">
        <v>135</v>
      </c>
      <c r="B200" s="96"/>
      <c r="C200" s="96"/>
      <c r="D200" s="97"/>
    </row>
    <row r="201" ht="24.5" customHeight="1" spans="1:4">
      <c r="A201" s="99" t="s">
        <v>136</v>
      </c>
      <c r="B201" s="96"/>
      <c r="C201" s="96"/>
      <c r="D201" s="97"/>
    </row>
    <row r="202" ht="24.5" customHeight="1" spans="1:4">
      <c r="A202" s="99" t="s">
        <v>252</v>
      </c>
      <c r="B202" s="96"/>
      <c r="C202" s="96"/>
      <c r="D202" s="97"/>
    </row>
    <row r="203" ht="24.5" customHeight="1" spans="1:4">
      <c r="A203" s="99" t="s">
        <v>253</v>
      </c>
      <c r="B203" s="96"/>
      <c r="C203" s="96"/>
      <c r="D203" s="97"/>
    </row>
    <row r="204" ht="24.5" customHeight="1" spans="1:4">
      <c r="A204" s="102" t="s">
        <v>254</v>
      </c>
      <c r="B204" s="96"/>
      <c r="C204" s="96"/>
      <c r="D204" s="97"/>
    </row>
    <row r="205" ht="24.5" customHeight="1" spans="1:4">
      <c r="A205" s="100" t="s">
        <v>134</v>
      </c>
      <c r="B205" s="96"/>
      <c r="C205" s="96"/>
      <c r="D205" s="97"/>
    </row>
    <row r="206" ht="24.5" customHeight="1" spans="1:4">
      <c r="A206" s="100" t="s">
        <v>135</v>
      </c>
      <c r="B206" s="96"/>
      <c r="C206" s="96"/>
      <c r="D206" s="97"/>
    </row>
    <row r="207" ht="24.5" customHeight="1" spans="1:4">
      <c r="A207" s="101" t="s">
        <v>136</v>
      </c>
      <c r="B207" s="96"/>
      <c r="C207" s="96"/>
      <c r="D207" s="97"/>
    </row>
    <row r="208" ht="24.5" customHeight="1" spans="1:4">
      <c r="A208" s="99" t="s">
        <v>148</v>
      </c>
      <c r="B208" s="96"/>
      <c r="C208" s="96"/>
      <c r="D208" s="97"/>
    </row>
    <row r="209" ht="24.5" customHeight="1" spans="1:4">
      <c r="A209" s="99" t="s">
        <v>143</v>
      </c>
      <c r="B209" s="96"/>
      <c r="C209" s="96"/>
      <c r="D209" s="97"/>
    </row>
    <row r="210" ht="24.5" customHeight="1" spans="1:4">
      <c r="A210" s="99" t="s">
        <v>255</v>
      </c>
      <c r="B210" s="96"/>
      <c r="C210" s="96"/>
      <c r="D210" s="97"/>
    </row>
    <row r="211" ht="24.5" customHeight="1" spans="1:4">
      <c r="A211" s="102" t="s">
        <v>256</v>
      </c>
      <c r="B211" s="96">
        <v>17</v>
      </c>
      <c r="C211" s="96">
        <v>17</v>
      </c>
      <c r="D211" s="97"/>
    </row>
    <row r="212" ht="24.5" customHeight="1" spans="1:4">
      <c r="A212" s="100" t="s">
        <v>134</v>
      </c>
      <c r="B212" s="96"/>
      <c r="C212" s="96"/>
      <c r="D212" s="104"/>
    </row>
    <row r="213" ht="24.5" customHeight="1" spans="1:4">
      <c r="A213" s="100" t="s">
        <v>135</v>
      </c>
      <c r="B213" s="96"/>
      <c r="C213" s="96"/>
      <c r="D213" s="104"/>
    </row>
    <row r="214" ht="24.5" customHeight="1" spans="1:4">
      <c r="A214" s="99" t="s">
        <v>136</v>
      </c>
      <c r="B214" s="96"/>
      <c r="C214" s="96"/>
      <c r="D214" s="104"/>
    </row>
    <row r="215" ht="24.5" customHeight="1" spans="1:4">
      <c r="A215" s="99" t="s">
        <v>257</v>
      </c>
      <c r="B215" s="96"/>
      <c r="C215" s="96"/>
      <c r="D215" s="97"/>
    </row>
    <row r="216" ht="24.5" customHeight="1" spans="1:4">
      <c r="A216" s="99" t="s">
        <v>258</v>
      </c>
      <c r="B216" s="96"/>
      <c r="C216" s="96"/>
      <c r="D216" s="97"/>
    </row>
    <row r="217" ht="24.5" customHeight="1" spans="1:4">
      <c r="A217" s="100" t="s">
        <v>143</v>
      </c>
      <c r="B217" s="96"/>
      <c r="C217" s="96"/>
      <c r="D217" s="105"/>
    </row>
    <row r="218" ht="24.5" customHeight="1" spans="1:4">
      <c r="A218" s="100" t="s">
        <v>259</v>
      </c>
      <c r="B218" s="96">
        <v>17</v>
      </c>
      <c r="C218" s="96">
        <v>17</v>
      </c>
      <c r="D218" s="105"/>
    </row>
    <row r="219" ht="24.5" customHeight="1" spans="1:4">
      <c r="A219" s="102" t="s">
        <v>260</v>
      </c>
      <c r="B219" s="96"/>
      <c r="C219" s="96"/>
      <c r="D219" s="105"/>
    </row>
    <row r="220" ht="24.5" customHeight="1" spans="1:4">
      <c r="A220" s="100" t="s">
        <v>134</v>
      </c>
      <c r="B220" s="96"/>
      <c r="C220" s="96"/>
      <c r="D220" s="105"/>
    </row>
    <row r="221" ht="24.5" customHeight="1" spans="1:4">
      <c r="A221" s="99" t="s">
        <v>135</v>
      </c>
      <c r="B221" s="96"/>
      <c r="C221" s="96"/>
      <c r="D221" s="105"/>
    </row>
    <row r="222" ht="24.5" customHeight="1" spans="1:4">
      <c r="A222" s="99" t="s">
        <v>136</v>
      </c>
      <c r="B222" s="96"/>
      <c r="C222" s="96"/>
      <c r="D222" s="105"/>
    </row>
    <row r="223" ht="24.5" customHeight="1" spans="1:4">
      <c r="A223" s="99" t="s">
        <v>261</v>
      </c>
      <c r="B223" s="96"/>
      <c r="C223" s="96"/>
      <c r="D223" s="105"/>
    </row>
    <row r="224" ht="24.5" customHeight="1" spans="1:4">
      <c r="A224" s="100" t="s">
        <v>143</v>
      </c>
      <c r="B224" s="96"/>
      <c r="C224" s="96"/>
      <c r="D224" s="105"/>
    </row>
    <row r="225" ht="24.5" customHeight="1" spans="1:4">
      <c r="A225" s="100" t="s">
        <v>262</v>
      </c>
      <c r="B225" s="96"/>
      <c r="C225" s="96"/>
      <c r="D225" s="105"/>
    </row>
    <row r="226" ht="24.5" customHeight="1" spans="1:4">
      <c r="A226" s="102" t="s">
        <v>263</v>
      </c>
      <c r="B226" s="96">
        <v>135.9</v>
      </c>
      <c r="C226" s="96">
        <v>135.9</v>
      </c>
      <c r="D226" s="105"/>
    </row>
    <row r="227" ht="24.5" customHeight="1" spans="1:4">
      <c r="A227" s="99" t="s">
        <v>134</v>
      </c>
      <c r="B227" s="96">
        <v>135.9</v>
      </c>
      <c r="C227" s="96">
        <v>135.9</v>
      </c>
      <c r="D227" s="105"/>
    </row>
    <row r="228" ht="24.5" customHeight="1" spans="1:4">
      <c r="A228" s="99" t="s">
        <v>135</v>
      </c>
      <c r="B228" s="96"/>
      <c r="C228" s="96"/>
      <c r="D228" s="105"/>
    </row>
    <row r="229" ht="24.5" customHeight="1" spans="1:4">
      <c r="A229" s="99" t="s">
        <v>136</v>
      </c>
      <c r="B229" s="96"/>
      <c r="C229" s="96"/>
      <c r="D229" s="105"/>
    </row>
    <row r="230" ht="24.5" customHeight="1" spans="1:4">
      <c r="A230" s="100" t="s">
        <v>143</v>
      </c>
      <c r="B230" s="96"/>
      <c r="C230" s="96"/>
      <c r="D230" s="105"/>
    </row>
    <row r="231" ht="24.5" customHeight="1" spans="1:4">
      <c r="A231" s="100" t="s">
        <v>264</v>
      </c>
      <c r="B231" s="96"/>
      <c r="C231" s="96"/>
      <c r="D231" s="105"/>
    </row>
    <row r="232" ht="24.5" customHeight="1" spans="1:4">
      <c r="A232" s="102" t="s">
        <v>265</v>
      </c>
      <c r="B232" s="96"/>
      <c r="C232" s="96"/>
      <c r="D232" s="105"/>
    </row>
    <row r="233" ht="24.5" customHeight="1" spans="1:4">
      <c r="A233" s="101" t="s">
        <v>134</v>
      </c>
      <c r="B233" s="96"/>
      <c r="C233" s="96"/>
      <c r="D233" s="97"/>
    </row>
    <row r="234" ht="24.5" customHeight="1" spans="1:4">
      <c r="A234" s="99" t="s">
        <v>135</v>
      </c>
      <c r="B234" s="96"/>
      <c r="C234" s="96"/>
      <c r="D234" s="97"/>
    </row>
    <row r="235" ht="24.5" customHeight="1" spans="1:4">
      <c r="A235" s="99" t="s">
        <v>136</v>
      </c>
      <c r="B235" s="96"/>
      <c r="C235" s="96"/>
      <c r="D235" s="97"/>
    </row>
    <row r="236" ht="24.5" customHeight="1" spans="1:4">
      <c r="A236" s="99" t="s">
        <v>143</v>
      </c>
      <c r="B236" s="96"/>
      <c r="C236" s="96"/>
      <c r="D236" s="97"/>
    </row>
    <row r="237" ht="24.5" customHeight="1" spans="1:4">
      <c r="A237" s="100" t="s">
        <v>266</v>
      </c>
      <c r="B237" s="96"/>
      <c r="C237" s="96"/>
      <c r="D237" s="97"/>
    </row>
    <row r="238" ht="24.5" customHeight="1" spans="1:4">
      <c r="A238" s="102" t="s">
        <v>267</v>
      </c>
      <c r="B238" s="96"/>
      <c r="C238" s="96"/>
      <c r="D238" s="97"/>
    </row>
    <row r="239" ht="24.5" customHeight="1" spans="1:4">
      <c r="A239" s="100" t="s">
        <v>134</v>
      </c>
      <c r="B239" s="96"/>
      <c r="C239" s="96"/>
      <c r="D239" s="97"/>
    </row>
    <row r="240" ht="24.5" customHeight="1" spans="1:4">
      <c r="A240" s="99" t="s">
        <v>135</v>
      </c>
      <c r="B240" s="96"/>
      <c r="C240" s="96"/>
      <c r="D240" s="97"/>
    </row>
    <row r="241" ht="24.5" customHeight="1" spans="1:4">
      <c r="A241" s="99" t="s">
        <v>136</v>
      </c>
      <c r="B241" s="96"/>
      <c r="C241" s="96"/>
      <c r="D241" s="97"/>
    </row>
    <row r="242" ht="24.5" customHeight="1" spans="1:4">
      <c r="A242" s="99" t="s">
        <v>143</v>
      </c>
      <c r="B242" s="96"/>
      <c r="C242" s="96"/>
      <c r="D242" s="97"/>
    </row>
    <row r="243" ht="24.5" customHeight="1" spans="1:4">
      <c r="A243" s="100" t="s">
        <v>268</v>
      </c>
      <c r="B243" s="96"/>
      <c r="C243" s="96"/>
      <c r="D243" s="97"/>
    </row>
    <row r="244" ht="24.5" customHeight="1" spans="1:4">
      <c r="A244" s="102" t="s">
        <v>269</v>
      </c>
      <c r="B244" s="96"/>
      <c r="C244" s="96"/>
      <c r="D244" s="97"/>
    </row>
    <row r="245" ht="24.5" customHeight="1" spans="1:4">
      <c r="A245" s="100" t="s">
        <v>134</v>
      </c>
      <c r="B245" s="96"/>
      <c r="C245" s="96"/>
      <c r="D245" s="97"/>
    </row>
    <row r="246" ht="24.5" customHeight="1" spans="1:4">
      <c r="A246" s="101" t="s">
        <v>135</v>
      </c>
      <c r="B246" s="96"/>
      <c r="C246" s="96"/>
      <c r="D246" s="97"/>
    </row>
    <row r="247" ht="24.5" customHeight="1" spans="1:4">
      <c r="A247" s="99" t="s">
        <v>136</v>
      </c>
      <c r="B247" s="96"/>
      <c r="C247" s="96"/>
      <c r="D247" s="97"/>
    </row>
    <row r="248" ht="24.5" customHeight="1" spans="1:4">
      <c r="A248" s="99" t="s">
        <v>143</v>
      </c>
      <c r="B248" s="96"/>
      <c r="C248" s="96"/>
      <c r="D248" s="97"/>
    </row>
    <row r="249" ht="24.5" customHeight="1" spans="1:4">
      <c r="A249" s="99" t="s">
        <v>270</v>
      </c>
      <c r="B249" s="96"/>
      <c r="C249" s="96"/>
      <c r="D249" s="97"/>
    </row>
    <row r="250" ht="24.5" customHeight="1" spans="1:4">
      <c r="A250" s="102" t="s">
        <v>271</v>
      </c>
      <c r="B250" s="96">
        <v>218</v>
      </c>
      <c r="C250" s="96">
        <v>218</v>
      </c>
      <c r="D250" s="97"/>
    </row>
    <row r="251" ht="24.5" customHeight="1" spans="1:4">
      <c r="A251" s="100" t="s">
        <v>134</v>
      </c>
      <c r="B251" s="96"/>
      <c r="C251" s="96"/>
      <c r="D251" s="97"/>
    </row>
    <row r="252" ht="24.5" customHeight="1" spans="1:4">
      <c r="A252" s="100" t="s">
        <v>135</v>
      </c>
      <c r="B252" s="96"/>
      <c r="C252" s="96"/>
      <c r="D252" s="97"/>
    </row>
    <row r="253" ht="24.5" customHeight="1" spans="1:4">
      <c r="A253" s="99" t="s">
        <v>136</v>
      </c>
      <c r="B253" s="96"/>
      <c r="C253" s="96"/>
      <c r="D253" s="97"/>
    </row>
    <row r="254" ht="24.5" customHeight="1" spans="1:4">
      <c r="A254" s="99" t="s">
        <v>143</v>
      </c>
      <c r="B254" s="96"/>
      <c r="C254" s="96"/>
      <c r="D254" s="97"/>
    </row>
    <row r="255" ht="24.5" customHeight="1" spans="1:4">
      <c r="A255" s="99" t="s">
        <v>272</v>
      </c>
      <c r="B255" s="96">
        <v>218</v>
      </c>
      <c r="C255" s="96">
        <v>218</v>
      </c>
      <c r="D255" s="97"/>
    </row>
    <row r="256" ht="24.5" customHeight="1" spans="1:4">
      <c r="A256" s="102" t="s">
        <v>273</v>
      </c>
      <c r="B256" s="96"/>
      <c r="C256" s="96"/>
      <c r="D256" s="97"/>
    </row>
    <row r="257" ht="24.5" customHeight="1" spans="1:4">
      <c r="A257" s="100" t="s">
        <v>274</v>
      </c>
      <c r="B257" s="96"/>
      <c r="C257" s="96"/>
      <c r="D257" s="97"/>
    </row>
    <row r="258" ht="24.5" customHeight="1" spans="1:4">
      <c r="A258" s="100" t="s">
        <v>275</v>
      </c>
      <c r="B258" s="96"/>
      <c r="C258" s="96"/>
      <c r="D258" s="97"/>
    </row>
    <row r="259" ht="24.5" customHeight="1" spans="1:4">
      <c r="A259" s="95" t="s">
        <v>276</v>
      </c>
      <c r="B259" s="96"/>
      <c r="C259" s="106"/>
      <c r="D259" s="97"/>
    </row>
    <row r="260" ht="24.5" customHeight="1" spans="1:4">
      <c r="A260" s="99" t="s">
        <v>277</v>
      </c>
      <c r="B260" s="96"/>
      <c r="C260" s="106"/>
      <c r="D260" s="97"/>
    </row>
    <row r="261" ht="24.5" customHeight="1" spans="1:4">
      <c r="A261" s="99" t="s">
        <v>278</v>
      </c>
      <c r="B261" s="96"/>
      <c r="C261" s="106"/>
      <c r="D261" s="97"/>
    </row>
    <row r="262" ht="24.5" customHeight="1" spans="1:4">
      <c r="A262" s="95" t="s">
        <v>279</v>
      </c>
      <c r="B262" s="96"/>
      <c r="C262" s="106"/>
      <c r="D262" s="97"/>
    </row>
    <row r="263" ht="24.5" customHeight="1" spans="1:4">
      <c r="A263" s="102" t="s">
        <v>280</v>
      </c>
      <c r="B263" s="96"/>
      <c r="C263" s="106"/>
      <c r="D263" s="97"/>
    </row>
    <row r="264" ht="24.5" customHeight="1" spans="1:4">
      <c r="A264" s="100" t="s">
        <v>281</v>
      </c>
      <c r="B264" s="96"/>
      <c r="C264" s="106"/>
      <c r="D264" s="97"/>
    </row>
    <row r="265" ht="24.5" customHeight="1" spans="1:4">
      <c r="A265" s="99" t="s">
        <v>282</v>
      </c>
      <c r="B265" s="96"/>
      <c r="C265" s="106"/>
      <c r="D265" s="97"/>
    </row>
    <row r="266" ht="24.5" customHeight="1" spans="1:4">
      <c r="A266" s="99" t="s">
        <v>283</v>
      </c>
      <c r="B266" s="96"/>
      <c r="C266" s="106"/>
      <c r="D266" s="97"/>
    </row>
    <row r="267" ht="24.5" customHeight="1" spans="1:4">
      <c r="A267" s="99" t="s">
        <v>284</v>
      </c>
      <c r="B267" s="96"/>
      <c r="C267" s="106"/>
      <c r="D267" s="97"/>
    </row>
    <row r="268" ht="24.5" customHeight="1" spans="1:4">
      <c r="A268" s="100" t="s">
        <v>285</v>
      </c>
      <c r="B268" s="96"/>
      <c r="C268" s="106"/>
      <c r="D268" s="97"/>
    </row>
    <row r="269" ht="24.5" customHeight="1" spans="1:4">
      <c r="A269" s="100" t="s">
        <v>286</v>
      </c>
      <c r="B269" s="96"/>
      <c r="C269" s="106"/>
      <c r="D269" s="97"/>
    </row>
    <row r="270" ht="24.5" customHeight="1" spans="1:4">
      <c r="A270" s="100" t="s">
        <v>287</v>
      </c>
      <c r="B270" s="96"/>
      <c r="C270" s="106"/>
      <c r="D270" s="97"/>
    </row>
    <row r="271" ht="24.5" customHeight="1" spans="1:4">
      <c r="A271" s="100" t="s">
        <v>288</v>
      </c>
      <c r="B271" s="96"/>
      <c r="C271" s="106"/>
      <c r="D271" s="97"/>
    </row>
    <row r="272" ht="24.5" customHeight="1" spans="1:4">
      <c r="A272" s="102" t="s">
        <v>289</v>
      </c>
      <c r="B272" s="96"/>
      <c r="C272" s="106"/>
      <c r="D272" s="97"/>
    </row>
    <row r="273" ht="24.5" customHeight="1" spans="1:4">
      <c r="A273" s="95" t="s">
        <v>290</v>
      </c>
      <c r="B273" s="96">
        <v>2035</v>
      </c>
      <c r="C273" s="96">
        <v>2035</v>
      </c>
      <c r="D273" s="97"/>
    </row>
    <row r="274" ht="24.5" customHeight="1" spans="1:4">
      <c r="A274" s="98" t="s">
        <v>291</v>
      </c>
      <c r="B274" s="96">
        <v>314</v>
      </c>
      <c r="C274" s="96">
        <v>314</v>
      </c>
      <c r="D274" s="97"/>
    </row>
    <row r="275" ht="24.5" customHeight="1" spans="1:4">
      <c r="A275" s="99" t="s">
        <v>292</v>
      </c>
      <c r="B275" s="96"/>
      <c r="C275" s="96"/>
      <c r="D275" s="97"/>
    </row>
    <row r="276" ht="24.5" customHeight="1" spans="1:4">
      <c r="A276" s="99" t="s">
        <v>293</v>
      </c>
      <c r="B276" s="96"/>
      <c r="C276" s="96"/>
      <c r="D276" s="97"/>
    </row>
    <row r="277" ht="24.5" customHeight="1" spans="1:4">
      <c r="A277" s="100" t="s">
        <v>294</v>
      </c>
      <c r="B277" s="96">
        <v>314</v>
      </c>
      <c r="C277" s="96">
        <v>314</v>
      </c>
      <c r="D277" s="97"/>
    </row>
    <row r="278" ht="24.5" customHeight="1" spans="1:4">
      <c r="A278" s="100" t="s">
        <v>295</v>
      </c>
      <c r="B278" s="96"/>
      <c r="C278" s="96"/>
      <c r="D278" s="97"/>
    </row>
    <row r="279" ht="24.5" customHeight="1" spans="1:4">
      <c r="A279" s="100" t="s">
        <v>296</v>
      </c>
      <c r="B279" s="96"/>
      <c r="C279" s="96"/>
      <c r="D279" s="97"/>
    </row>
    <row r="280" ht="24.5" customHeight="1" spans="1:4">
      <c r="A280" s="99" t="s">
        <v>297</v>
      </c>
      <c r="B280" s="96"/>
      <c r="C280" s="96"/>
      <c r="D280" s="97"/>
    </row>
    <row r="281" ht="24.5" customHeight="1" spans="1:4">
      <c r="A281" s="99" t="s">
        <v>298</v>
      </c>
      <c r="B281" s="96"/>
      <c r="C281" s="96"/>
      <c r="D281" s="97"/>
    </row>
    <row r="282" ht="24.5" customHeight="1" spans="1:4">
      <c r="A282" s="99" t="s">
        <v>299</v>
      </c>
      <c r="B282" s="96"/>
      <c r="C282" s="96"/>
      <c r="D282" s="97"/>
    </row>
    <row r="283" ht="24.5" customHeight="1" spans="1:4">
      <c r="A283" s="100" t="s">
        <v>300</v>
      </c>
      <c r="B283" s="96"/>
      <c r="C283" s="96"/>
      <c r="D283" s="97"/>
    </row>
    <row r="284" ht="24.5" customHeight="1" spans="1:4">
      <c r="A284" s="102" t="s">
        <v>301</v>
      </c>
      <c r="B284" s="96">
        <v>1608</v>
      </c>
      <c r="C284" s="96">
        <v>1608</v>
      </c>
      <c r="D284" s="97"/>
    </row>
    <row r="285" ht="24.5" customHeight="1" spans="1:4">
      <c r="A285" s="100" t="s">
        <v>134</v>
      </c>
      <c r="B285" s="96">
        <v>766</v>
      </c>
      <c r="C285" s="96">
        <v>766</v>
      </c>
      <c r="D285" s="97"/>
    </row>
    <row r="286" ht="24.5" customHeight="1" spans="1:4">
      <c r="A286" s="101" t="s">
        <v>135</v>
      </c>
      <c r="B286" s="96"/>
      <c r="C286" s="96"/>
      <c r="D286" s="97"/>
    </row>
    <row r="287" ht="24.5" customHeight="1" spans="1:4">
      <c r="A287" s="99" t="s">
        <v>136</v>
      </c>
      <c r="B287" s="96"/>
      <c r="C287" s="96"/>
      <c r="D287" s="97"/>
    </row>
    <row r="288" ht="24.5" customHeight="1" spans="1:4">
      <c r="A288" s="99" t="s">
        <v>302</v>
      </c>
      <c r="B288" s="96"/>
      <c r="C288" s="96"/>
      <c r="D288" s="97"/>
    </row>
    <row r="289" ht="24.5" customHeight="1" spans="1:4">
      <c r="A289" s="99" t="s">
        <v>303</v>
      </c>
      <c r="B289" s="96"/>
      <c r="C289" s="96"/>
      <c r="D289" s="97"/>
    </row>
    <row r="290" ht="24.5" customHeight="1" spans="1:4">
      <c r="A290" s="100" t="s">
        <v>304</v>
      </c>
      <c r="B290" s="96"/>
      <c r="C290" s="96"/>
      <c r="D290" s="97"/>
    </row>
    <row r="291" ht="24.5" customHeight="1" spans="1:4">
      <c r="A291" s="100" t="s">
        <v>305</v>
      </c>
      <c r="B291" s="96"/>
      <c r="C291" s="96"/>
      <c r="D291" s="97"/>
    </row>
    <row r="292" ht="24.5" customHeight="1" spans="1:4">
      <c r="A292" s="100" t="s">
        <v>306</v>
      </c>
      <c r="B292" s="96"/>
      <c r="C292" s="96"/>
      <c r="D292" s="97"/>
    </row>
    <row r="293" ht="24.5" customHeight="1" spans="1:4">
      <c r="A293" s="99" t="s">
        <v>307</v>
      </c>
      <c r="B293" s="96"/>
      <c r="C293" s="96"/>
      <c r="D293" s="97"/>
    </row>
    <row r="294" ht="24.5" customHeight="1" spans="1:4">
      <c r="A294" s="99" t="s">
        <v>308</v>
      </c>
      <c r="B294" s="96"/>
      <c r="C294" s="96"/>
      <c r="D294" s="97"/>
    </row>
    <row r="295" ht="24.5" customHeight="1" spans="1:4">
      <c r="A295" s="99" t="s">
        <v>309</v>
      </c>
      <c r="B295" s="96">
        <v>68</v>
      </c>
      <c r="C295" s="96">
        <v>68</v>
      </c>
      <c r="D295" s="97"/>
    </row>
    <row r="296" ht="24.5" customHeight="1" spans="1:4">
      <c r="A296" s="100" t="s">
        <v>310</v>
      </c>
      <c r="B296" s="96"/>
      <c r="C296" s="96"/>
      <c r="D296" s="97"/>
    </row>
    <row r="297" ht="24.5" customHeight="1" spans="1:4">
      <c r="A297" s="100" t="s">
        <v>311</v>
      </c>
      <c r="B297" s="96"/>
      <c r="C297" s="96"/>
      <c r="D297" s="97"/>
    </row>
    <row r="298" ht="24.5" customHeight="1" spans="1:4">
      <c r="A298" s="100" t="s">
        <v>312</v>
      </c>
      <c r="B298" s="96"/>
      <c r="C298" s="96"/>
      <c r="D298" s="97"/>
    </row>
    <row r="299" ht="24.5" customHeight="1" spans="1:4">
      <c r="A299" s="101" t="s">
        <v>313</v>
      </c>
      <c r="B299" s="96"/>
      <c r="C299" s="96"/>
      <c r="D299" s="97"/>
    </row>
    <row r="300" ht="24.5" customHeight="1" spans="1:4">
      <c r="A300" s="99" t="s">
        <v>314</v>
      </c>
      <c r="B300" s="96"/>
      <c r="C300" s="96"/>
      <c r="D300" s="97"/>
    </row>
    <row r="301" ht="24.5" customHeight="1" spans="1:4">
      <c r="A301" s="99" t="s">
        <v>315</v>
      </c>
      <c r="B301" s="96"/>
      <c r="C301" s="96"/>
      <c r="D301" s="97"/>
    </row>
    <row r="302" ht="24.5" customHeight="1" spans="1:4">
      <c r="A302" s="99" t="s">
        <v>316</v>
      </c>
      <c r="B302" s="96"/>
      <c r="C302" s="96"/>
      <c r="D302" s="97"/>
    </row>
    <row r="303" ht="24.5" customHeight="1" spans="1:4">
      <c r="A303" s="100" t="s">
        <v>177</v>
      </c>
      <c r="B303" s="96">
        <v>774</v>
      </c>
      <c r="C303" s="96">
        <v>774</v>
      </c>
      <c r="D303" s="97"/>
    </row>
    <row r="304" ht="24.5" customHeight="1" spans="1:4">
      <c r="A304" s="100" t="s">
        <v>143</v>
      </c>
      <c r="B304" s="96"/>
      <c r="C304" s="96"/>
      <c r="D304" s="97"/>
    </row>
    <row r="305" ht="24.5" customHeight="1" spans="1:4">
      <c r="A305" s="100" t="s">
        <v>317</v>
      </c>
      <c r="B305" s="96"/>
      <c r="C305" s="96"/>
      <c r="D305" s="97"/>
    </row>
    <row r="306" ht="24.5" customHeight="1" spans="1:4">
      <c r="A306" s="98" t="s">
        <v>318</v>
      </c>
      <c r="B306" s="96"/>
      <c r="C306" s="96"/>
      <c r="D306" s="97"/>
    </row>
    <row r="307" ht="24.5" customHeight="1" spans="1:4">
      <c r="A307" s="99" t="s">
        <v>134</v>
      </c>
      <c r="B307" s="96"/>
      <c r="C307" s="96"/>
      <c r="D307" s="97"/>
    </row>
    <row r="308" ht="24.5" customHeight="1" spans="1:4">
      <c r="A308" s="99" t="s">
        <v>135</v>
      </c>
      <c r="B308" s="96"/>
      <c r="C308" s="96"/>
      <c r="D308" s="97"/>
    </row>
    <row r="309" ht="24.5" customHeight="1" spans="1:4">
      <c r="A309" s="100" t="s">
        <v>136</v>
      </c>
      <c r="B309" s="96"/>
      <c r="C309" s="96"/>
      <c r="D309" s="97"/>
    </row>
    <row r="310" ht="24.5" customHeight="1" spans="1:4">
      <c r="A310" s="100" t="s">
        <v>319</v>
      </c>
      <c r="B310" s="96"/>
      <c r="C310" s="96"/>
      <c r="D310" s="97"/>
    </row>
    <row r="311" ht="24.5" customHeight="1" spans="1:4">
      <c r="A311" s="100" t="s">
        <v>143</v>
      </c>
      <c r="B311" s="96"/>
      <c r="C311" s="96"/>
      <c r="D311" s="97"/>
    </row>
    <row r="312" ht="24.5" customHeight="1" spans="1:4">
      <c r="A312" s="101" t="s">
        <v>320</v>
      </c>
      <c r="B312" s="96"/>
      <c r="C312" s="96"/>
      <c r="D312" s="97"/>
    </row>
    <row r="313" ht="24.5" customHeight="1" spans="1:4">
      <c r="A313" s="98" t="s">
        <v>321</v>
      </c>
      <c r="B313" s="96"/>
      <c r="C313" s="96"/>
      <c r="D313" s="97"/>
    </row>
    <row r="314" ht="24.5" customHeight="1" spans="1:4">
      <c r="A314" s="99" t="s">
        <v>134</v>
      </c>
      <c r="B314" s="96"/>
      <c r="C314" s="96"/>
      <c r="D314" s="97"/>
    </row>
    <row r="315" ht="24.5" customHeight="1" spans="1:4">
      <c r="A315" s="99" t="s">
        <v>135</v>
      </c>
      <c r="B315" s="96"/>
      <c r="C315" s="96"/>
      <c r="D315" s="97"/>
    </row>
    <row r="316" ht="24.5" customHeight="1" spans="1:4">
      <c r="A316" s="100" t="s">
        <v>136</v>
      </c>
      <c r="B316" s="96"/>
      <c r="C316" s="96"/>
      <c r="D316" s="97"/>
    </row>
    <row r="317" ht="24.5" customHeight="1" spans="1:4">
      <c r="A317" s="100" t="s">
        <v>322</v>
      </c>
      <c r="B317" s="96"/>
      <c r="C317" s="96"/>
      <c r="D317" s="97"/>
    </row>
    <row r="318" ht="24.5" customHeight="1" spans="1:4">
      <c r="A318" s="100" t="s">
        <v>323</v>
      </c>
      <c r="B318" s="96"/>
      <c r="C318" s="96"/>
      <c r="D318" s="97"/>
    </row>
    <row r="319" ht="24.5" customHeight="1" spans="1:4">
      <c r="A319" s="99" t="s">
        <v>324</v>
      </c>
      <c r="B319" s="96"/>
      <c r="C319" s="96"/>
      <c r="D319" s="97"/>
    </row>
    <row r="320" ht="24.5" customHeight="1" spans="1:4">
      <c r="A320" s="99" t="s">
        <v>325</v>
      </c>
      <c r="B320" s="96"/>
      <c r="C320" s="96"/>
      <c r="D320" s="97"/>
    </row>
    <row r="321" ht="24.5" customHeight="1" spans="1:4">
      <c r="A321" s="99" t="s">
        <v>326</v>
      </c>
      <c r="B321" s="96"/>
      <c r="C321" s="96"/>
      <c r="D321" s="97"/>
    </row>
    <row r="322" ht="24.5" customHeight="1" spans="1:4">
      <c r="A322" s="100" t="s">
        <v>327</v>
      </c>
      <c r="B322" s="96"/>
      <c r="C322" s="96"/>
      <c r="D322" s="97"/>
    </row>
    <row r="323" ht="24.5" customHeight="1" spans="1:4">
      <c r="A323" s="100" t="s">
        <v>143</v>
      </c>
      <c r="B323" s="96"/>
      <c r="C323" s="96"/>
      <c r="D323" s="97"/>
    </row>
    <row r="324" ht="24.5" customHeight="1" spans="1:4">
      <c r="A324" s="100" t="s">
        <v>328</v>
      </c>
      <c r="B324" s="96"/>
      <c r="C324" s="96"/>
      <c r="D324" s="97"/>
    </row>
    <row r="325" ht="24.5" customHeight="1" spans="1:4">
      <c r="A325" s="95" t="s">
        <v>329</v>
      </c>
      <c r="B325" s="96"/>
      <c r="C325" s="96"/>
      <c r="D325" s="97"/>
    </row>
    <row r="326" ht="24.5" customHeight="1" spans="1:4">
      <c r="A326" s="99" t="s">
        <v>134</v>
      </c>
      <c r="B326" s="96"/>
      <c r="C326" s="96"/>
      <c r="D326" s="97"/>
    </row>
    <row r="327" ht="24.5" customHeight="1" spans="1:4">
      <c r="A327" s="99" t="s">
        <v>135</v>
      </c>
      <c r="B327" s="96"/>
      <c r="C327" s="96"/>
      <c r="D327" s="97"/>
    </row>
    <row r="328" ht="24.5" customHeight="1" spans="1:4">
      <c r="A328" s="99" t="s">
        <v>136</v>
      </c>
      <c r="B328" s="96"/>
      <c r="C328" s="96"/>
      <c r="D328" s="97"/>
    </row>
    <row r="329" ht="24.5" customHeight="1" spans="1:4">
      <c r="A329" s="100" t="s">
        <v>330</v>
      </c>
      <c r="B329" s="96"/>
      <c r="C329" s="96"/>
      <c r="D329" s="97"/>
    </row>
    <row r="330" ht="24.5" customHeight="1" spans="1:4">
      <c r="A330" s="100" t="s">
        <v>331</v>
      </c>
      <c r="B330" s="96"/>
      <c r="C330" s="96"/>
      <c r="D330" s="97"/>
    </row>
    <row r="331" ht="24.5" customHeight="1" spans="1:4">
      <c r="A331" s="100" t="s">
        <v>332</v>
      </c>
      <c r="B331" s="96"/>
      <c r="C331" s="96"/>
      <c r="D331" s="97"/>
    </row>
    <row r="332" ht="24.5" customHeight="1" spans="1:4">
      <c r="A332" s="99" t="s">
        <v>143</v>
      </c>
      <c r="B332" s="96"/>
      <c r="C332" s="96"/>
      <c r="D332" s="97"/>
    </row>
    <row r="333" ht="24.5" customHeight="1" spans="1:4">
      <c r="A333" s="99" t="s">
        <v>333</v>
      </c>
      <c r="B333" s="96"/>
      <c r="C333" s="96"/>
      <c r="D333" s="97"/>
    </row>
    <row r="334" ht="24.5" customHeight="1" spans="1:4">
      <c r="A334" s="98" t="s">
        <v>334</v>
      </c>
      <c r="B334" s="96">
        <v>61</v>
      </c>
      <c r="C334" s="96">
        <v>61</v>
      </c>
      <c r="D334" s="97"/>
    </row>
    <row r="335" ht="24.5" customHeight="1" spans="1:4">
      <c r="A335" s="100" t="s">
        <v>134</v>
      </c>
      <c r="B335" s="96">
        <v>41</v>
      </c>
      <c r="C335" s="96">
        <v>41</v>
      </c>
      <c r="D335" s="97"/>
    </row>
    <row r="336" ht="24.5" customHeight="1" spans="1:4">
      <c r="A336" s="100" t="s">
        <v>135</v>
      </c>
      <c r="B336" s="96"/>
      <c r="C336" s="96"/>
      <c r="D336" s="97"/>
    </row>
    <row r="337" ht="24.5" customHeight="1" spans="1:4">
      <c r="A337" s="100" t="s">
        <v>136</v>
      </c>
      <c r="B337" s="96"/>
      <c r="C337" s="96"/>
      <c r="D337" s="97"/>
    </row>
    <row r="338" ht="24.5" customHeight="1" spans="1:4">
      <c r="A338" s="101" t="s">
        <v>335</v>
      </c>
      <c r="B338" s="96"/>
      <c r="C338" s="96"/>
      <c r="D338" s="97"/>
    </row>
    <row r="339" ht="24.5" customHeight="1" spans="1:4">
      <c r="A339" s="99" t="s">
        <v>336</v>
      </c>
      <c r="B339" s="96"/>
      <c r="C339" s="96"/>
      <c r="D339" s="97"/>
    </row>
    <row r="340" ht="24.5" customHeight="1" spans="1:4">
      <c r="A340" s="99" t="s">
        <v>337</v>
      </c>
      <c r="B340" s="96"/>
      <c r="C340" s="96"/>
      <c r="D340" s="97"/>
    </row>
    <row r="341" ht="24.5" customHeight="1" spans="1:4">
      <c r="A341" s="99" t="s">
        <v>338</v>
      </c>
      <c r="B341" s="96"/>
      <c r="C341" s="96"/>
      <c r="D341" s="97"/>
    </row>
    <row r="342" ht="24.5" customHeight="1" spans="1:4">
      <c r="A342" s="100" t="s">
        <v>339</v>
      </c>
      <c r="B342" s="96"/>
      <c r="C342" s="96"/>
      <c r="D342" s="97"/>
    </row>
    <row r="343" ht="24.5" customHeight="1" spans="1:4">
      <c r="A343" s="100" t="s">
        <v>340</v>
      </c>
      <c r="B343" s="96"/>
      <c r="C343" s="96"/>
      <c r="D343" s="97"/>
    </row>
    <row r="344" ht="24.5" customHeight="1" spans="1:4">
      <c r="A344" s="100" t="s">
        <v>341</v>
      </c>
      <c r="B344" s="96"/>
      <c r="C344" s="96"/>
      <c r="D344" s="97"/>
    </row>
    <row r="345" ht="24.5" customHeight="1" spans="1:4">
      <c r="A345" s="100" t="s">
        <v>342</v>
      </c>
      <c r="B345" s="96"/>
      <c r="C345" s="96"/>
      <c r="D345" s="97"/>
    </row>
    <row r="346" ht="24.5" customHeight="1" spans="1:4">
      <c r="A346" s="100" t="s">
        <v>143</v>
      </c>
      <c r="B346" s="96"/>
      <c r="C346" s="96"/>
      <c r="D346" s="97"/>
    </row>
    <row r="347" ht="24.5" customHeight="1" spans="1:4">
      <c r="A347" s="99" t="s">
        <v>343</v>
      </c>
      <c r="B347" s="96">
        <v>20</v>
      </c>
      <c r="C347" s="96">
        <v>20</v>
      </c>
      <c r="D347" s="97"/>
    </row>
    <row r="348" ht="24.5" customHeight="1" spans="1:4">
      <c r="A348" s="98" t="s">
        <v>344</v>
      </c>
      <c r="B348" s="96"/>
      <c r="C348" s="96"/>
      <c r="D348" s="97"/>
    </row>
    <row r="349" ht="24.5" customHeight="1" spans="1:4">
      <c r="A349" s="99" t="s">
        <v>134</v>
      </c>
      <c r="B349" s="96"/>
      <c r="C349" s="96"/>
      <c r="D349" s="97"/>
    </row>
    <row r="350" ht="24.5" customHeight="1" spans="1:4">
      <c r="A350" s="100" t="s">
        <v>135</v>
      </c>
      <c r="B350" s="96"/>
      <c r="C350" s="96"/>
      <c r="D350" s="97"/>
    </row>
    <row r="351" ht="24.5" customHeight="1" spans="1:4">
      <c r="A351" s="100" t="s">
        <v>136</v>
      </c>
      <c r="B351" s="96"/>
      <c r="C351" s="96"/>
      <c r="D351" s="97"/>
    </row>
    <row r="352" ht="24.5" customHeight="1" spans="1:4">
      <c r="A352" s="100" t="s">
        <v>345</v>
      </c>
      <c r="B352" s="96"/>
      <c r="C352" s="96"/>
      <c r="D352" s="97"/>
    </row>
    <row r="353" ht="24.5" customHeight="1" spans="1:4">
      <c r="A353" s="101" t="s">
        <v>346</v>
      </c>
      <c r="B353" s="96"/>
      <c r="C353" s="96"/>
      <c r="D353" s="97"/>
    </row>
    <row r="354" ht="24.5" customHeight="1" spans="1:4">
      <c r="A354" s="99" t="s">
        <v>347</v>
      </c>
      <c r="B354" s="96"/>
      <c r="C354" s="96"/>
      <c r="D354" s="97"/>
    </row>
    <row r="355" ht="24.5" customHeight="1" spans="1:4">
      <c r="A355" s="99" t="s">
        <v>143</v>
      </c>
      <c r="B355" s="96"/>
      <c r="C355" s="96"/>
      <c r="D355" s="97"/>
    </row>
    <row r="356" ht="24.5" customHeight="1" spans="1:4">
      <c r="A356" s="99" t="s">
        <v>348</v>
      </c>
      <c r="B356" s="96"/>
      <c r="C356" s="96"/>
      <c r="D356" s="97"/>
    </row>
    <row r="357" ht="24.5" customHeight="1" spans="1:4">
      <c r="A357" s="102" t="s">
        <v>349</v>
      </c>
      <c r="B357" s="96"/>
      <c r="C357" s="96"/>
      <c r="D357" s="97"/>
    </row>
    <row r="358" ht="24.5" customHeight="1" spans="1:4">
      <c r="A358" s="100" t="s">
        <v>134</v>
      </c>
      <c r="B358" s="96"/>
      <c r="C358" s="96"/>
      <c r="D358" s="97"/>
    </row>
    <row r="359" ht="24.5" customHeight="1" spans="1:4">
      <c r="A359" s="100" t="s">
        <v>135</v>
      </c>
      <c r="B359" s="96"/>
      <c r="C359" s="96"/>
      <c r="D359" s="97"/>
    </row>
    <row r="360" ht="24.5" customHeight="1" spans="1:4">
      <c r="A360" s="99" t="s">
        <v>136</v>
      </c>
      <c r="B360" s="96"/>
      <c r="C360" s="96"/>
      <c r="D360" s="97"/>
    </row>
    <row r="361" ht="24.5" customHeight="1" spans="1:4">
      <c r="A361" s="99" t="s">
        <v>350</v>
      </c>
      <c r="B361" s="96"/>
      <c r="C361" s="96"/>
      <c r="D361" s="97"/>
    </row>
    <row r="362" ht="24.5" customHeight="1" spans="1:4">
      <c r="A362" s="99" t="s">
        <v>351</v>
      </c>
      <c r="B362" s="96"/>
      <c r="C362" s="96"/>
      <c r="D362" s="97"/>
    </row>
    <row r="363" ht="24.5" customHeight="1" spans="1:4">
      <c r="A363" s="100" t="s">
        <v>352</v>
      </c>
      <c r="B363" s="96"/>
      <c r="C363" s="96"/>
      <c r="D363" s="97"/>
    </row>
    <row r="364" ht="24.5" customHeight="1" spans="1:4">
      <c r="A364" s="100" t="s">
        <v>143</v>
      </c>
      <c r="B364" s="96"/>
      <c r="C364" s="96"/>
      <c r="D364" s="97"/>
    </row>
    <row r="365" ht="24.5" customHeight="1" spans="1:4">
      <c r="A365" s="100" t="s">
        <v>353</v>
      </c>
      <c r="B365" s="96"/>
      <c r="C365" s="96"/>
      <c r="D365" s="97"/>
    </row>
    <row r="366" ht="24.5" customHeight="1" spans="1:4">
      <c r="A366" s="95" t="s">
        <v>354</v>
      </c>
      <c r="B366" s="96"/>
      <c r="C366" s="96"/>
      <c r="D366" s="97"/>
    </row>
    <row r="367" ht="24.5" customHeight="1" spans="1:4">
      <c r="A367" s="99" t="s">
        <v>134</v>
      </c>
      <c r="B367" s="96"/>
      <c r="C367" s="96"/>
      <c r="D367" s="97"/>
    </row>
    <row r="368" ht="24.5" customHeight="1" spans="1:4">
      <c r="A368" s="99" t="s">
        <v>135</v>
      </c>
      <c r="B368" s="96"/>
      <c r="C368" s="96"/>
      <c r="D368" s="97"/>
    </row>
    <row r="369" ht="24.5" customHeight="1" spans="1:4">
      <c r="A369" s="99" t="s">
        <v>136</v>
      </c>
      <c r="B369" s="96"/>
      <c r="C369" s="96"/>
      <c r="D369" s="97"/>
    </row>
    <row r="370" ht="24.5" customHeight="1" spans="1:4">
      <c r="A370" s="100" t="s">
        <v>355</v>
      </c>
      <c r="B370" s="96"/>
      <c r="C370" s="96"/>
      <c r="D370" s="97"/>
    </row>
    <row r="371" ht="24.5" customHeight="1" spans="1:4">
      <c r="A371" s="100" t="s">
        <v>356</v>
      </c>
      <c r="B371" s="96"/>
      <c r="C371" s="96"/>
      <c r="D371" s="97"/>
    </row>
    <row r="372" ht="24.5" customHeight="1" spans="1:4">
      <c r="A372" s="100" t="s">
        <v>143</v>
      </c>
      <c r="B372" s="96"/>
      <c r="C372" s="96"/>
      <c r="D372" s="97"/>
    </row>
    <row r="373" ht="24.5" customHeight="1" spans="1:4">
      <c r="A373" s="99" t="s">
        <v>357</v>
      </c>
      <c r="B373" s="96"/>
      <c r="C373" s="96"/>
      <c r="D373" s="97"/>
    </row>
    <row r="374" ht="24.5" customHeight="1" spans="1:4">
      <c r="A374" s="98" t="s">
        <v>358</v>
      </c>
      <c r="B374" s="96"/>
      <c r="C374" s="96"/>
      <c r="D374" s="97"/>
    </row>
    <row r="375" ht="24.5" customHeight="1" spans="1:4">
      <c r="A375" s="99" t="s">
        <v>134</v>
      </c>
      <c r="B375" s="96"/>
      <c r="C375" s="96"/>
      <c r="D375" s="97"/>
    </row>
    <row r="376" ht="24.5" customHeight="1" spans="1:4">
      <c r="A376" s="100" t="s">
        <v>135</v>
      </c>
      <c r="B376" s="96"/>
      <c r="C376" s="96"/>
      <c r="D376" s="97"/>
    </row>
    <row r="377" ht="24.5" customHeight="1" spans="1:4">
      <c r="A377" s="100" t="s">
        <v>359</v>
      </c>
      <c r="B377" s="96"/>
      <c r="C377" s="96"/>
      <c r="D377" s="97"/>
    </row>
    <row r="378" ht="24.5" customHeight="1" spans="1:4">
      <c r="A378" s="100" t="s">
        <v>360</v>
      </c>
      <c r="B378" s="96"/>
      <c r="C378" s="96"/>
      <c r="D378" s="97"/>
    </row>
    <row r="379" ht="24.5" customHeight="1" spans="1:4">
      <c r="A379" s="101" t="s">
        <v>361</v>
      </c>
      <c r="B379" s="96"/>
      <c r="C379" s="96"/>
      <c r="D379" s="97"/>
    </row>
    <row r="380" ht="24.5" customHeight="1" spans="1:4">
      <c r="A380" s="99" t="s">
        <v>314</v>
      </c>
      <c r="B380" s="96"/>
      <c r="C380" s="96"/>
      <c r="D380" s="97"/>
    </row>
    <row r="381" ht="24.5" customHeight="1" spans="1:4">
      <c r="A381" s="99" t="s">
        <v>362</v>
      </c>
      <c r="B381" s="96"/>
      <c r="C381" s="96"/>
      <c r="D381" s="97"/>
    </row>
    <row r="382" ht="24.5" customHeight="1" spans="1:4">
      <c r="A382" s="98" t="s">
        <v>363</v>
      </c>
      <c r="B382" s="96"/>
      <c r="C382" s="96"/>
      <c r="D382" s="97"/>
    </row>
    <row r="383" ht="24.5" customHeight="1" spans="1:4">
      <c r="A383" s="99" t="s">
        <v>364</v>
      </c>
      <c r="B383" s="96"/>
      <c r="C383" s="96"/>
      <c r="D383" s="97"/>
    </row>
    <row r="384" ht="24.5" customHeight="1" spans="1:4">
      <c r="A384" s="100" t="s">
        <v>134</v>
      </c>
      <c r="B384" s="96"/>
      <c r="C384" s="96"/>
      <c r="D384" s="97"/>
    </row>
    <row r="385" ht="24.5" customHeight="1" spans="1:4">
      <c r="A385" s="100" t="s">
        <v>365</v>
      </c>
      <c r="B385" s="96"/>
      <c r="C385" s="96"/>
      <c r="D385" s="97"/>
    </row>
    <row r="386" ht="24.5" customHeight="1" spans="1:4">
      <c r="A386" s="100" t="s">
        <v>366</v>
      </c>
      <c r="B386" s="96"/>
      <c r="C386" s="96"/>
      <c r="D386" s="97"/>
    </row>
    <row r="387" ht="24.5" customHeight="1" spans="1:4">
      <c r="A387" s="100" t="s">
        <v>367</v>
      </c>
      <c r="B387" s="96"/>
      <c r="C387" s="96"/>
      <c r="D387" s="97"/>
    </row>
    <row r="388" ht="24.5" customHeight="1" spans="1:4">
      <c r="A388" s="101" t="s">
        <v>368</v>
      </c>
      <c r="B388" s="96"/>
      <c r="C388" s="96"/>
      <c r="D388" s="97"/>
    </row>
    <row r="389" ht="24.5" customHeight="1" spans="1:4">
      <c r="A389" s="99" t="s">
        <v>369</v>
      </c>
      <c r="B389" s="96"/>
      <c r="C389" s="96"/>
      <c r="D389" s="97"/>
    </row>
    <row r="390" ht="24.5" customHeight="1" spans="1:4">
      <c r="A390" s="99" t="s">
        <v>370</v>
      </c>
      <c r="B390" s="96"/>
      <c r="C390" s="96"/>
      <c r="D390" s="97"/>
    </row>
    <row r="391" ht="24.5" customHeight="1" spans="1:4">
      <c r="A391" s="98" t="s">
        <v>371</v>
      </c>
      <c r="B391" s="96">
        <v>52</v>
      </c>
      <c r="C391" s="106">
        <v>52</v>
      </c>
      <c r="D391" s="97"/>
    </row>
    <row r="392" ht="24.5" customHeight="1" spans="1:4">
      <c r="A392" s="95" t="s">
        <v>372</v>
      </c>
      <c r="B392" s="96">
        <v>2800</v>
      </c>
      <c r="C392" s="96">
        <v>2800</v>
      </c>
      <c r="D392" s="97"/>
    </row>
    <row r="393" ht="24.5" customHeight="1" spans="1:4">
      <c r="A393" s="102" t="s">
        <v>373</v>
      </c>
      <c r="B393" s="96"/>
      <c r="C393" s="96"/>
      <c r="D393" s="97"/>
    </row>
    <row r="394" ht="24.5" customHeight="1" spans="1:4">
      <c r="A394" s="99" t="s">
        <v>134</v>
      </c>
      <c r="B394" s="96"/>
      <c r="C394" s="96"/>
      <c r="D394" s="97"/>
    </row>
    <row r="395" ht="24.5" customHeight="1" spans="1:4">
      <c r="A395" s="99" t="s">
        <v>135</v>
      </c>
      <c r="B395" s="96"/>
      <c r="C395" s="96"/>
      <c r="D395" s="97"/>
    </row>
    <row r="396" ht="24.5" customHeight="1" spans="1:4">
      <c r="A396" s="99" t="s">
        <v>136</v>
      </c>
      <c r="B396" s="96"/>
      <c r="C396" s="96"/>
      <c r="D396" s="97"/>
    </row>
    <row r="397" ht="24.5" customHeight="1" spans="1:4">
      <c r="A397" s="100" t="s">
        <v>374</v>
      </c>
      <c r="B397" s="96"/>
      <c r="C397" s="96"/>
      <c r="D397" s="97"/>
    </row>
    <row r="398" ht="24.5" customHeight="1" spans="1:4">
      <c r="A398" s="98" t="s">
        <v>375</v>
      </c>
      <c r="B398" s="96">
        <v>2800</v>
      </c>
      <c r="C398" s="96">
        <v>2800</v>
      </c>
      <c r="D398" s="97"/>
    </row>
    <row r="399" ht="24.5" customHeight="1" spans="1:4">
      <c r="A399" s="99" t="s">
        <v>376</v>
      </c>
      <c r="B399" s="96"/>
      <c r="C399" s="96"/>
      <c r="D399" s="97"/>
    </row>
    <row r="400" ht="24.5" customHeight="1" spans="1:4">
      <c r="A400" s="99" t="s">
        <v>377</v>
      </c>
      <c r="B400" s="96"/>
      <c r="C400" s="96"/>
      <c r="D400" s="97"/>
    </row>
    <row r="401" ht="24.5" customHeight="1" spans="1:4">
      <c r="A401" s="100" t="s">
        <v>378</v>
      </c>
      <c r="B401" s="96"/>
      <c r="C401" s="96"/>
      <c r="D401" s="97"/>
    </row>
    <row r="402" ht="24.5" customHeight="1" spans="1:4">
      <c r="A402" s="100" t="s">
        <v>379</v>
      </c>
      <c r="B402" s="96"/>
      <c r="C402" s="96"/>
      <c r="D402" s="97"/>
    </row>
    <row r="403" ht="24.5" customHeight="1" spans="1:4">
      <c r="A403" s="100" t="s">
        <v>380</v>
      </c>
      <c r="B403" s="96"/>
      <c r="C403" s="96"/>
      <c r="D403" s="97"/>
    </row>
    <row r="404" ht="24.5" customHeight="1" spans="1:4">
      <c r="A404" s="99" t="s">
        <v>381</v>
      </c>
      <c r="B404" s="96"/>
      <c r="C404" s="96"/>
      <c r="D404" s="97"/>
    </row>
    <row r="405" ht="24.5" customHeight="1" spans="1:4">
      <c r="A405" s="99" t="s">
        <v>382</v>
      </c>
      <c r="B405" s="96"/>
      <c r="C405" s="96"/>
      <c r="D405" s="97"/>
    </row>
    <row r="406" ht="24.5" customHeight="1" spans="1:4">
      <c r="A406" s="99" t="s">
        <v>383</v>
      </c>
      <c r="B406" s="96">
        <v>2800</v>
      </c>
      <c r="C406" s="96">
        <v>2800</v>
      </c>
      <c r="D406" s="97"/>
    </row>
    <row r="407" ht="24.5" customHeight="1" spans="1:4">
      <c r="A407" s="98" t="s">
        <v>384</v>
      </c>
      <c r="B407" s="96"/>
      <c r="C407" s="96"/>
      <c r="D407" s="97"/>
    </row>
    <row r="408" ht="24.5" customHeight="1" spans="1:4">
      <c r="A408" s="99" t="s">
        <v>385</v>
      </c>
      <c r="B408" s="96"/>
      <c r="C408" s="96"/>
      <c r="D408" s="97"/>
    </row>
    <row r="409" ht="24.5" customHeight="1" spans="1:4">
      <c r="A409" s="99" t="s">
        <v>386</v>
      </c>
      <c r="B409" s="96"/>
      <c r="C409" s="96"/>
      <c r="D409" s="97"/>
    </row>
    <row r="410" ht="24.5" customHeight="1" spans="1:4">
      <c r="A410" s="99" t="s">
        <v>387</v>
      </c>
      <c r="B410" s="96"/>
      <c r="C410" s="96"/>
      <c r="D410" s="97"/>
    </row>
    <row r="411" ht="24.5" customHeight="1" spans="1:4">
      <c r="A411" s="100" t="s">
        <v>388</v>
      </c>
      <c r="B411" s="96"/>
      <c r="C411" s="96"/>
      <c r="D411" s="97"/>
    </row>
    <row r="412" ht="24.5" customHeight="1" spans="1:4">
      <c r="A412" s="100" t="s">
        <v>389</v>
      </c>
      <c r="B412" s="96"/>
      <c r="C412" s="96"/>
      <c r="D412" s="97"/>
    </row>
    <row r="413" ht="24.5" customHeight="1" spans="1:4">
      <c r="A413" s="100" t="s">
        <v>390</v>
      </c>
      <c r="B413" s="96"/>
      <c r="C413" s="96"/>
      <c r="D413" s="97"/>
    </row>
    <row r="414" ht="24.5" customHeight="1" spans="1:4">
      <c r="A414" s="95" t="s">
        <v>391</v>
      </c>
      <c r="B414" s="96"/>
      <c r="C414" s="96"/>
      <c r="D414" s="97"/>
    </row>
    <row r="415" ht="24.5" customHeight="1" spans="1:4">
      <c r="A415" s="99" t="s">
        <v>392</v>
      </c>
      <c r="B415" s="96"/>
      <c r="C415" s="96"/>
      <c r="D415" s="97"/>
    </row>
    <row r="416" ht="24.5" customHeight="1" spans="1:4">
      <c r="A416" s="99" t="s">
        <v>393</v>
      </c>
      <c r="B416" s="96"/>
      <c r="C416" s="96"/>
      <c r="D416" s="97"/>
    </row>
    <row r="417" ht="24.5" customHeight="1" spans="1:4">
      <c r="A417" s="99" t="s">
        <v>394</v>
      </c>
      <c r="B417" s="96"/>
      <c r="C417" s="96"/>
      <c r="D417" s="97"/>
    </row>
    <row r="418" ht="24.5" customHeight="1" spans="1:4">
      <c r="A418" s="100" t="s">
        <v>395</v>
      </c>
      <c r="B418" s="96"/>
      <c r="C418" s="96"/>
      <c r="D418" s="97"/>
    </row>
    <row r="419" ht="24.5" customHeight="1" spans="1:4">
      <c r="A419" s="100" t="s">
        <v>396</v>
      </c>
      <c r="B419" s="96"/>
      <c r="C419" s="96"/>
      <c r="D419" s="97"/>
    </row>
    <row r="420" ht="24.5" customHeight="1" spans="1:4">
      <c r="A420" s="102" t="s">
        <v>397</v>
      </c>
      <c r="B420" s="96"/>
      <c r="C420" s="96"/>
      <c r="D420" s="97"/>
    </row>
    <row r="421" ht="24.5" customHeight="1" spans="1:4">
      <c r="A421" s="99" t="s">
        <v>398</v>
      </c>
      <c r="B421" s="96"/>
      <c r="C421" s="96"/>
      <c r="D421" s="97"/>
    </row>
    <row r="422" ht="24.5" customHeight="1" spans="1:4">
      <c r="A422" s="99" t="s">
        <v>399</v>
      </c>
      <c r="B422" s="96"/>
      <c r="C422" s="96"/>
      <c r="D422" s="97"/>
    </row>
    <row r="423" ht="24.5" customHeight="1" spans="1:4">
      <c r="A423" s="99" t="s">
        <v>400</v>
      </c>
      <c r="B423" s="96"/>
      <c r="C423" s="96"/>
      <c r="D423" s="97"/>
    </row>
    <row r="424" ht="24.5" customHeight="1" spans="1:4">
      <c r="A424" s="107" t="s">
        <v>401</v>
      </c>
      <c r="B424" s="96"/>
      <c r="C424" s="96"/>
      <c r="D424" s="97"/>
    </row>
    <row r="425" ht="24.5" customHeight="1" spans="1:4">
      <c r="A425" s="100" t="s">
        <v>402</v>
      </c>
      <c r="B425" s="96"/>
      <c r="C425" s="96"/>
      <c r="D425" s="97"/>
    </row>
    <row r="426" ht="24.5" customHeight="1" spans="1:4">
      <c r="A426" s="100" t="s">
        <v>403</v>
      </c>
      <c r="B426" s="96"/>
      <c r="C426" s="96"/>
      <c r="D426" s="97"/>
    </row>
    <row r="427" ht="24.5" customHeight="1" spans="1:4">
      <c r="A427" s="101" t="s">
        <v>404</v>
      </c>
      <c r="B427" s="96"/>
      <c r="C427" s="96"/>
      <c r="D427" s="97"/>
    </row>
    <row r="428" ht="24.5" customHeight="1" spans="1:4">
      <c r="A428" s="98" t="s">
        <v>405</v>
      </c>
      <c r="B428" s="96"/>
      <c r="C428" s="96"/>
      <c r="D428" s="97"/>
    </row>
    <row r="429" ht="24.5" customHeight="1" spans="1:4">
      <c r="A429" s="99" t="s">
        <v>406</v>
      </c>
      <c r="B429" s="96"/>
      <c r="C429" s="96"/>
      <c r="D429" s="97"/>
    </row>
    <row r="430" ht="24.5" customHeight="1" spans="1:4">
      <c r="A430" s="99" t="s">
        <v>407</v>
      </c>
      <c r="B430" s="96"/>
      <c r="C430" s="96"/>
      <c r="D430" s="97"/>
    </row>
    <row r="431" ht="24.5" customHeight="1" spans="1:4">
      <c r="A431" s="100" t="s">
        <v>408</v>
      </c>
      <c r="B431" s="96"/>
      <c r="C431" s="96"/>
      <c r="D431" s="97"/>
    </row>
    <row r="432" ht="24.5" customHeight="1" spans="1:4">
      <c r="A432" s="102" t="s">
        <v>409</v>
      </c>
      <c r="B432" s="96"/>
      <c r="C432" s="96"/>
      <c r="D432" s="97"/>
    </row>
    <row r="433" ht="24.5" customHeight="1" spans="1:4">
      <c r="A433" s="100" t="s">
        <v>410</v>
      </c>
      <c r="B433" s="96"/>
      <c r="C433" s="96"/>
      <c r="D433" s="97"/>
    </row>
    <row r="434" ht="24.5" customHeight="1" spans="1:4">
      <c r="A434" s="99" t="s">
        <v>411</v>
      </c>
      <c r="B434" s="96"/>
      <c r="C434" s="96"/>
      <c r="D434" s="97"/>
    </row>
    <row r="435" ht="24.5" customHeight="1" spans="1:4">
      <c r="A435" s="99" t="s">
        <v>412</v>
      </c>
      <c r="B435" s="96"/>
      <c r="C435" s="96"/>
      <c r="D435" s="97"/>
    </row>
    <row r="436" ht="24.5" customHeight="1" spans="1:4">
      <c r="A436" s="99" t="s">
        <v>413</v>
      </c>
      <c r="B436" s="96"/>
      <c r="C436" s="96"/>
      <c r="D436" s="97"/>
    </row>
    <row r="437" ht="24.5" customHeight="1" spans="1:4">
      <c r="A437" s="99" t="s">
        <v>414</v>
      </c>
      <c r="B437" s="96"/>
      <c r="C437" s="96"/>
      <c r="D437" s="97"/>
    </row>
    <row r="438" ht="24.5" customHeight="1" spans="1:4">
      <c r="A438" s="98" t="s">
        <v>415</v>
      </c>
      <c r="B438" s="96"/>
      <c r="C438" s="96"/>
      <c r="D438" s="97"/>
    </row>
    <row r="439" ht="24.5" customHeight="1" spans="1:4">
      <c r="A439" s="100" t="s">
        <v>416</v>
      </c>
      <c r="B439" s="96"/>
      <c r="C439" s="96"/>
      <c r="D439" s="97"/>
    </row>
    <row r="440" ht="24.5" customHeight="1" spans="1:4">
      <c r="A440" s="100" t="s">
        <v>417</v>
      </c>
      <c r="B440" s="96"/>
      <c r="C440" s="96"/>
      <c r="D440" s="97"/>
    </row>
    <row r="441" ht="24.5" customHeight="1" spans="1:4">
      <c r="A441" s="100" t="s">
        <v>418</v>
      </c>
      <c r="B441" s="96"/>
      <c r="C441" s="96"/>
      <c r="D441" s="97"/>
    </row>
    <row r="442" ht="24.5" customHeight="1" spans="1:4">
      <c r="A442" s="101" t="s">
        <v>419</v>
      </c>
      <c r="B442" s="96"/>
      <c r="C442" s="96"/>
      <c r="D442" s="97"/>
    </row>
    <row r="443" ht="24.5" customHeight="1" spans="1:4">
      <c r="A443" s="99" t="s">
        <v>420</v>
      </c>
      <c r="B443" s="96"/>
      <c r="C443" s="96"/>
      <c r="D443" s="97"/>
    </row>
    <row r="444" ht="24.5" customHeight="1" spans="1:4">
      <c r="A444" s="99" t="s">
        <v>421</v>
      </c>
      <c r="B444" s="96"/>
      <c r="C444" s="96"/>
      <c r="D444" s="97"/>
    </row>
    <row r="445" ht="24.5" customHeight="1" spans="1:4">
      <c r="A445" s="98" t="s">
        <v>422</v>
      </c>
      <c r="B445" s="96"/>
      <c r="C445" s="106"/>
      <c r="D445" s="97"/>
    </row>
    <row r="446" ht="24.5" customHeight="1" spans="1:4">
      <c r="A446" s="95" t="s">
        <v>423</v>
      </c>
      <c r="B446" s="96">
        <v>15204</v>
      </c>
      <c r="C446" s="96">
        <v>15204</v>
      </c>
      <c r="D446" s="97"/>
    </row>
    <row r="447" ht="24.5" customHeight="1" spans="1:4">
      <c r="A447" s="102" t="s">
        <v>424</v>
      </c>
      <c r="B447" s="96">
        <v>4</v>
      </c>
      <c r="C447" s="96">
        <v>4</v>
      </c>
      <c r="D447" s="97"/>
    </row>
    <row r="448" ht="24.5" customHeight="1" spans="1:4">
      <c r="A448" s="99" t="s">
        <v>134</v>
      </c>
      <c r="B448" s="96"/>
      <c r="C448" s="96"/>
      <c r="D448" s="97"/>
    </row>
    <row r="449" ht="24.5" customHeight="1" spans="1:4">
      <c r="A449" s="99" t="s">
        <v>135</v>
      </c>
      <c r="B449" s="96"/>
      <c r="C449" s="96"/>
      <c r="D449" s="97"/>
    </row>
    <row r="450" ht="24.5" customHeight="1" spans="1:4">
      <c r="A450" s="99" t="s">
        <v>136</v>
      </c>
      <c r="B450" s="96"/>
      <c r="C450" s="96"/>
      <c r="D450" s="97"/>
    </row>
    <row r="451" ht="24.5" customHeight="1" spans="1:4">
      <c r="A451" s="100" t="s">
        <v>425</v>
      </c>
      <c r="B451" s="96">
        <v>4</v>
      </c>
      <c r="C451" s="96">
        <v>4</v>
      </c>
      <c r="D451" s="97"/>
    </row>
    <row r="452" ht="24.5" customHeight="1" spans="1:4">
      <c r="A452" s="98" t="s">
        <v>426</v>
      </c>
      <c r="B452" s="96"/>
      <c r="C452" s="96"/>
      <c r="D452" s="97"/>
    </row>
    <row r="453" ht="24.5" customHeight="1" spans="1:4">
      <c r="A453" s="99" t="s">
        <v>427</v>
      </c>
      <c r="B453" s="96"/>
      <c r="C453" s="96"/>
      <c r="D453" s="97"/>
    </row>
    <row r="454" ht="24.5" customHeight="1" spans="1:4">
      <c r="A454" s="99" t="s">
        <v>428</v>
      </c>
      <c r="B454" s="96"/>
      <c r="C454" s="96"/>
      <c r="D454" s="97"/>
    </row>
    <row r="455" ht="24.5" customHeight="1" spans="1:4">
      <c r="A455" s="101" t="s">
        <v>429</v>
      </c>
      <c r="B455" s="96"/>
      <c r="C455" s="96"/>
      <c r="D455" s="97"/>
    </row>
    <row r="456" ht="24.5" customHeight="1" spans="1:4">
      <c r="A456" s="99" t="s">
        <v>430</v>
      </c>
      <c r="B456" s="96"/>
      <c r="C456" s="96"/>
      <c r="D456" s="97"/>
    </row>
    <row r="457" ht="24.5" customHeight="1" spans="1:4">
      <c r="A457" s="99" t="s">
        <v>431</v>
      </c>
      <c r="B457" s="96"/>
      <c r="C457" s="96"/>
      <c r="D457" s="97"/>
    </row>
    <row r="458" ht="24.5" customHeight="1" spans="1:4">
      <c r="A458" s="99" t="s">
        <v>432</v>
      </c>
      <c r="B458" s="96"/>
      <c r="C458" s="96"/>
      <c r="D458" s="97"/>
    </row>
    <row r="459" ht="24.5" customHeight="1" spans="1:4">
      <c r="A459" s="100" t="s">
        <v>433</v>
      </c>
      <c r="B459" s="96"/>
      <c r="C459" s="96"/>
      <c r="D459" s="97"/>
    </row>
    <row r="460" ht="24.5" customHeight="1" spans="1:4">
      <c r="A460" s="100" t="s">
        <v>434</v>
      </c>
      <c r="B460" s="96"/>
      <c r="C460" s="96"/>
      <c r="D460" s="97"/>
    </row>
    <row r="461" ht="24.5" customHeight="1" spans="1:4">
      <c r="A461" s="102" t="s">
        <v>435</v>
      </c>
      <c r="B461" s="96"/>
      <c r="C461" s="96"/>
      <c r="D461" s="97"/>
    </row>
    <row r="462" ht="24.5" customHeight="1" spans="1:4">
      <c r="A462" s="99" t="s">
        <v>427</v>
      </c>
      <c r="B462" s="96"/>
      <c r="C462" s="96"/>
      <c r="D462" s="97"/>
    </row>
    <row r="463" ht="24.5" customHeight="1" spans="1:4">
      <c r="A463" s="99" t="s">
        <v>436</v>
      </c>
      <c r="B463" s="96"/>
      <c r="C463" s="96"/>
      <c r="D463" s="97"/>
    </row>
    <row r="464" ht="24.5" customHeight="1" spans="1:4">
      <c r="A464" s="99" t="s">
        <v>437</v>
      </c>
      <c r="B464" s="96"/>
      <c r="C464" s="96"/>
      <c r="D464" s="97"/>
    </row>
    <row r="465" ht="24.5" customHeight="1" spans="1:4">
      <c r="A465" s="100" t="s">
        <v>438</v>
      </c>
      <c r="B465" s="96"/>
      <c r="C465" s="96"/>
      <c r="D465" s="97"/>
    </row>
    <row r="466" ht="24.5" customHeight="1" spans="1:4">
      <c r="A466" s="100" t="s">
        <v>439</v>
      </c>
      <c r="B466" s="96"/>
      <c r="C466" s="96"/>
      <c r="D466" s="97"/>
    </row>
    <row r="467" ht="24.5" customHeight="1" spans="1:4">
      <c r="A467" s="102" t="s">
        <v>440</v>
      </c>
      <c r="B467" s="96"/>
      <c r="C467" s="96"/>
      <c r="D467" s="97"/>
    </row>
    <row r="468" ht="24.5" customHeight="1" spans="1:4">
      <c r="A468" s="101" t="s">
        <v>427</v>
      </c>
      <c r="B468" s="96"/>
      <c r="C468" s="96"/>
      <c r="D468" s="97"/>
    </row>
    <row r="469" ht="24.5" customHeight="1" spans="1:4">
      <c r="A469" s="99" t="s">
        <v>441</v>
      </c>
      <c r="B469" s="96"/>
      <c r="C469" s="96"/>
      <c r="D469" s="97"/>
    </row>
    <row r="470" ht="24.5" customHeight="1" spans="1:4">
      <c r="A470" s="99" t="s">
        <v>442</v>
      </c>
      <c r="B470" s="96"/>
      <c r="C470" s="96"/>
      <c r="D470" s="97"/>
    </row>
    <row r="471" ht="24.5" customHeight="1" spans="1:4">
      <c r="A471" s="99" t="s">
        <v>443</v>
      </c>
      <c r="B471" s="96"/>
      <c r="C471" s="96"/>
      <c r="D471" s="97"/>
    </row>
    <row r="472" ht="24.5" customHeight="1" spans="1:4">
      <c r="A472" s="100" t="s">
        <v>444</v>
      </c>
      <c r="B472" s="96"/>
      <c r="C472" s="96"/>
      <c r="D472" s="97"/>
    </row>
    <row r="473" ht="24.5" customHeight="1" spans="1:4">
      <c r="A473" s="102" t="s">
        <v>445</v>
      </c>
      <c r="B473" s="96"/>
      <c r="C473" s="96"/>
      <c r="D473" s="97"/>
    </row>
    <row r="474" ht="24.5" customHeight="1" spans="1:4">
      <c r="A474" s="100" t="s">
        <v>427</v>
      </c>
      <c r="B474" s="96"/>
      <c r="C474" s="96"/>
      <c r="D474" s="97"/>
    </row>
    <row r="475" ht="24.5" customHeight="1" spans="1:4">
      <c r="A475" s="99" t="s">
        <v>446</v>
      </c>
      <c r="B475" s="96"/>
      <c r="C475" s="96"/>
      <c r="D475" s="97"/>
    </row>
    <row r="476" ht="24.5" customHeight="1" spans="1:4">
      <c r="A476" s="99" t="s">
        <v>447</v>
      </c>
      <c r="B476" s="96"/>
      <c r="C476" s="96"/>
      <c r="D476" s="97"/>
    </row>
    <row r="477" ht="24.5" customHeight="1" spans="1:4">
      <c r="A477" s="99" t="s">
        <v>448</v>
      </c>
      <c r="B477" s="96"/>
      <c r="C477" s="96"/>
      <c r="D477" s="97"/>
    </row>
    <row r="478" ht="24.5" customHeight="1" spans="1:4">
      <c r="A478" s="102" t="s">
        <v>449</v>
      </c>
      <c r="B478" s="96"/>
      <c r="C478" s="96"/>
      <c r="D478" s="97"/>
    </row>
    <row r="479" ht="24.5" customHeight="1" spans="1:4">
      <c r="A479" s="100" t="s">
        <v>450</v>
      </c>
      <c r="B479" s="96"/>
      <c r="C479" s="96"/>
      <c r="D479" s="97"/>
    </row>
    <row r="480" ht="24.5" customHeight="1" spans="1:4">
      <c r="A480" s="100" t="s">
        <v>451</v>
      </c>
      <c r="B480" s="96"/>
      <c r="C480" s="96"/>
      <c r="D480" s="97"/>
    </row>
    <row r="481" ht="24.5" customHeight="1" spans="1:4">
      <c r="A481" s="101" t="s">
        <v>452</v>
      </c>
      <c r="B481" s="96"/>
      <c r="C481" s="96"/>
      <c r="D481" s="97"/>
    </row>
    <row r="482" ht="24.5" customHeight="1" spans="1:4">
      <c r="A482" s="99" t="s">
        <v>453</v>
      </c>
      <c r="B482" s="96"/>
      <c r="C482" s="96"/>
      <c r="D482" s="97"/>
    </row>
    <row r="483" ht="24.5" customHeight="1" spans="1:4">
      <c r="A483" s="98" t="s">
        <v>454</v>
      </c>
      <c r="B483" s="96"/>
      <c r="C483" s="96"/>
      <c r="D483" s="97"/>
    </row>
    <row r="484" ht="24.5" customHeight="1" spans="1:4">
      <c r="A484" s="99" t="s">
        <v>427</v>
      </c>
      <c r="B484" s="96"/>
      <c r="C484" s="96"/>
      <c r="D484" s="97"/>
    </row>
    <row r="485" ht="24.5" customHeight="1" spans="1:4">
      <c r="A485" s="100" t="s">
        <v>455</v>
      </c>
      <c r="B485" s="96"/>
      <c r="C485" s="96"/>
      <c r="D485" s="97"/>
    </row>
    <row r="486" ht="24.5" customHeight="1" spans="1:4">
      <c r="A486" s="100" t="s">
        <v>456</v>
      </c>
      <c r="B486" s="96"/>
      <c r="C486" s="96"/>
      <c r="D486" s="97"/>
    </row>
    <row r="487" ht="24.5" customHeight="1" spans="1:4">
      <c r="A487" s="100" t="s">
        <v>457</v>
      </c>
      <c r="B487" s="96"/>
      <c r="C487" s="96"/>
      <c r="D487" s="97"/>
    </row>
    <row r="488" ht="24.5" customHeight="1" spans="1:4">
      <c r="A488" s="99" t="s">
        <v>458</v>
      </c>
      <c r="B488" s="96"/>
      <c r="C488" s="96"/>
      <c r="D488" s="97"/>
    </row>
    <row r="489" ht="24.5" customHeight="1" spans="1:4">
      <c r="A489" s="99" t="s">
        <v>459</v>
      </c>
      <c r="B489" s="96"/>
      <c r="C489" s="96"/>
      <c r="D489" s="97"/>
    </row>
    <row r="490" ht="24.5" customHeight="1" spans="1:4">
      <c r="A490" s="98" t="s">
        <v>460</v>
      </c>
      <c r="B490" s="96"/>
      <c r="C490" s="96"/>
      <c r="D490" s="97"/>
    </row>
    <row r="491" ht="24.5" customHeight="1" spans="1:4">
      <c r="A491" s="100" t="s">
        <v>461</v>
      </c>
      <c r="B491" s="96"/>
      <c r="C491" s="96"/>
      <c r="D491" s="97"/>
    </row>
    <row r="492" ht="24.5" customHeight="1" spans="1:4">
      <c r="A492" s="100" t="s">
        <v>462</v>
      </c>
      <c r="B492" s="96"/>
      <c r="C492" s="96"/>
      <c r="D492" s="97"/>
    </row>
    <row r="493" ht="24.5" customHeight="1" spans="1:4">
      <c r="A493" s="100" t="s">
        <v>463</v>
      </c>
      <c r="B493" s="96"/>
      <c r="C493" s="96"/>
      <c r="D493" s="97"/>
    </row>
    <row r="494" ht="24.5" customHeight="1" spans="1:4">
      <c r="A494" s="95" t="s">
        <v>464</v>
      </c>
      <c r="B494" s="96"/>
      <c r="C494" s="96"/>
      <c r="D494" s="97"/>
    </row>
    <row r="495" ht="24.5" customHeight="1" spans="1:4">
      <c r="A495" s="100" t="s">
        <v>465</v>
      </c>
      <c r="B495" s="96"/>
      <c r="C495" s="96"/>
      <c r="D495" s="97"/>
    </row>
    <row r="496" ht="24.5" customHeight="1" spans="1:4">
      <c r="A496" s="100" t="s">
        <v>466</v>
      </c>
      <c r="B496" s="96"/>
      <c r="C496" s="96"/>
      <c r="D496" s="97"/>
    </row>
    <row r="497" ht="24.5" customHeight="1" spans="1:4">
      <c r="A497" s="98" t="s">
        <v>467</v>
      </c>
      <c r="B497" s="96">
        <v>15200</v>
      </c>
      <c r="C497" s="96">
        <v>15200</v>
      </c>
      <c r="D497" s="97"/>
    </row>
    <row r="498" ht="24.5" customHeight="1" spans="1:4">
      <c r="A498" s="99" t="s">
        <v>468</v>
      </c>
      <c r="B498" s="96"/>
      <c r="C498" s="96"/>
      <c r="D498" s="97"/>
    </row>
    <row r="499" ht="24.5" customHeight="1" spans="1:4">
      <c r="A499" s="100" t="s">
        <v>469</v>
      </c>
      <c r="B499" s="96"/>
      <c r="C499" s="96"/>
      <c r="D499" s="97"/>
    </row>
    <row r="500" ht="24.5" customHeight="1" spans="1:4">
      <c r="A500" s="100" t="s">
        <v>470</v>
      </c>
      <c r="B500" s="96"/>
      <c r="C500" s="96"/>
      <c r="D500" s="97"/>
    </row>
    <row r="501" ht="24.5" customHeight="1" spans="1:4">
      <c r="A501" s="100" t="s">
        <v>471</v>
      </c>
      <c r="B501" s="96">
        <v>15200</v>
      </c>
      <c r="C501" s="96">
        <v>15200</v>
      </c>
      <c r="D501" s="97"/>
    </row>
    <row r="502" ht="24.5" customHeight="1" spans="1:4">
      <c r="A502" s="108" t="s">
        <v>472</v>
      </c>
      <c r="B502" s="96">
        <v>2175</v>
      </c>
      <c r="C502" s="96">
        <v>1819</v>
      </c>
      <c r="D502" s="97">
        <v>356</v>
      </c>
    </row>
    <row r="503" ht="24.5" customHeight="1" spans="1:4">
      <c r="A503" s="108" t="s">
        <v>473</v>
      </c>
      <c r="B503" s="96">
        <v>646</v>
      </c>
      <c r="C503" s="96">
        <v>644</v>
      </c>
      <c r="D503" s="97">
        <v>2</v>
      </c>
    </row>
    <row r="504" ht="24.5" customHeight="1" spans="1:4">
      <c r="A504" s="103" t="s">
        <v>134</v>
      </c>
      <c r="B504" s="96">
        <v>105</v>
      </c>
      <c r="C504" s="96">
        <v>105</v>
      </c>
      <c r="D504" s="97"/>
    </row>
    <row r="505" ht="24.5" customHeight="1" spans="1:4">
      <c r="A505" s="103" t="s">
        <v>135</v>
      </c>
      <c r="B505" s="96"/>
      <c r="C505" s="96"/>
      <c r="D505" s="97"/>
    </row>
    <row r="506" ht="24.5" customHeight="1" spans="1:4">
      <c r="A506" s="103" t="s">
        <v>136</v>
      </c>
      <c r="B506" s="96"/>
      <c r="C506" s="96"/>
      <c r="D506" s="97"/>
    </row>
    <row r="507" ht="24.5" customHeight="1" spans="1:4">
      <c r="A507" s="103" t="s">
        <v>474</v>
      </c>
      <c r="B507" s="96"/>
      <c r="C507" s="96"/>
      <c r="D507" s="97"/>
    </row>
    <row r="508" ht="24.5" customHeight="1" spans="1:4">
      <c r="A508" s="103" t="s">
        <v>475</v>
      </c>
      <c r="B508" s="96"/>
      <c r="C508" s="96"/>
      <c r="D508" s="97"/>
    </row>
    <row r="509" ht="24.5" customHeight="1" spans="1:4">
      <c r="A509" s="103" t="s">
        <v>476</v>
      </c>
      <c r="B509" s="96"/>
      <c r="C509" s="96"/>
      <c r="D509" s="97"/>
    </row>
    <row r="510" ht="24.5" customHeight="1" spans="1:4">
      <c r="A510" s="103" t="s">
        <v>477</v>
      </c>
      <c r="B510" s="96"/>
      <c r="C510" s="96"/>
      <c r="D510" s="97"/>
    </row>
    <row r="511" ht="24.5" customHeight="1" spans="1:4">
      <c r="A511" s="103" t="s">
        <v>478</v>
      </c>
      <c r="B511" s="96"/>
      <c r="C511" s="96"/>
      <c r="D511" s="97"/>
    </row>
    <row r="512" ht="24.5" customHeight="1" spans="1:4">
      <c r="A512" s="103" t="s">
        <v>479</v>
      </c>
      <c r="B512" s="96">
        <v>160</v>
      </c>
      <c r="C512" s="96">
        <v>160</v>
      </c>
      <c r="D512" s="97"/>
    </row>
    <row r="513" ht="24.5" customHeight="1" spans="1:4">
      <c r="A513" s="103" t="s">
        <v>480</v>
      </c>
      <c r="B513" s="96"/>
      <c r="C513" s="96"/>
      <c r="D513" s="97"/>
    </row>
    <row r="514" ht="24.5" customHeight="1" spans="1:4">
      <c r="A514" s="103" t="s">
        <v>481</v>
      </c>
      <c r="B514" s="96"/>
      <c r="C514" s="96"/>
      <c r="D514" s="97"/>
    </row>
    <row r="515" ht="24.5" customHeight="1" spans="1:4">
      <c r="A515" s="103" t="s">
        <v>482</v>
      </c>
      <c r="B515" s="96"/>
      <c r="C515" s="96"/>
      <c r="D515" s="97"/>
    </row>
    <row r="516" ht="24.5" customHeight="1" spans="1:4">
      <c r="A516" s="103" t="s">
        <v>483</v>
      </c>
      <c r="B516" s="96">
        <v>381</v>
      </c>
      <c r="C516" s="96">
        <v>379</v>
      </c>
      <c r="D516" s="97">
        <v>2</v>
      </c>
    </row>
    <row r="517" ht="24.5" customHeight="1" spans="1:4">
      <c r="A517" s="108" t="s">
        <v>484</v>
      </c>
      <c r="B517" s="96">
        <v>374</v>
      </c>
      <c r="C517" s="96">
        <v>346</v>
      </c>
      <c r="D517" s="97">
        <v>28</v>
      </c>
    </row>
    <row r="518" ht="24.5" customHeight="1" spans="1:4">
      <c r="A518" s="103" t="s">
        <v>134</v>
      </c>
      <c r="B518" s="96">
        <v>166</v>
      </c>
      <c r="C518" s="96">
        <v>166</v>
      </c>
      <c r="D518" s="97"/>
    </row>
    <row r="519" ht="24.5" customHeight="1" spans="1:4">
      <c r="A519" s="103" t="s">
        <v>135</v>
      </c>
      <c r="B519" s="96"/>
      <c r="C519" s="96"/>
      <c r="D519" s="97"/>
    </row>
    <row r="520" ht="24.5" customHeight="1" spans="1:4">
      <c r="A520" s="103" t="s">
        <v>136</v>
      </c>
      <c r="B520" s="96"/>
      <c r="C520" s="96"/>
      <c r="D520" s="97"/>
    </row>
    <row r="521" ht="24.5" customHeight="1" spans="1:4">
      <c r="A521" s="101" t="s">
        <v>485</v>
      </c>
      <c r="B521" s="96"/>
      <c r="C521" s="96"/>
      <c r="D521" s="97"/>
    </row>
    <row r="522" ht="24.5" customHeight="1" spans="1:4">
      <c r="A522" s="101" t="s">
        <v>486</v>
      </c>
      <c r="B522" s="96">
        <v>208</v>
      </c>
      <c r="C522" s="96">
        <v>180</v>
      </c>
      <c r="D522" s="97">
        <v>28</v>
      </c>
    </row>
    <row r="523" ht="24.5" customHeight="1" spans="1:4">
      <c r="A523" s="101" t="s">
        <v>487</v>
      </c>
      <c r="B523" s="96"/>
      <c r="C523" s="96"/>
      <c r="D523" s="97"/>
    </row>
    <row r="524" ht="24.5" customHeight="1" spans="1:4">
      <c r="A524" s="101" t="s">
        <v>488</v>
      </c>
      <c r="B524" s="96"/>
      <c r="C524" s="96"/>
      <c r="D524" s="97"/>
    </row>
    <row r="525" ht="24.5" customHeight="1" spans="1:4">
      <c r="A525" s="108" t="s">
        <v>489</v>
      </c>
      <c r="B525" s="96">
        <v>876</v>
      </c>
      <c r="C525" s="96">
        <v>561</v>
      </c>
      <c r="D525" s="97">
        <v>315</v>
      </c>
    </row>
    <row r="526" ht="24.5" customHeight="1" spans="1:4">
      <c r="A526" s="103" t="s">
        <v>134</v>
      </c>
      <c r="B526" s="96">
        <v>557</v>
      </c>
      <c r="C526" s="96">
        <v>557</v>
      </c>
      <c r="D526" s="97"/>
    </row>
    <row r="527" ht="24.5" customHeight="1" spans="1:4">
      <c r="A527" s="103" t="s">
        <v>135</v>
      </c>
      <c r="B527" s="96"/>
      <c r="C527" s="96"/>
      <c r="D527" s="97"/>
    </row>
    <row r="528" ht="24.5" customHeight="1" spans="1:4">
      <c r="A528" s="103" t="s">
        <v>136</v>
      </c>
      <c r="B528" s="96"/>
      <c r="C528" s="96"/>
      <c r="D528" s="97"/>
    </row>
    <row r="529" ht="24.5" customHeight="1" spans="1:4">
      <c r="A529" s="101" t="s">
        <v>490</v>
      </c>
      <c r="B529" s="96"/>
      <c r="C529" s="96"/>
      <c r="D529" s="97"/>
    </row>
    <row r="530" ht="24.5" customHeight="1" spans="1:4">
      <c r="A530" s="101" t="s">
        <v>491</v>
      </c>
      <c r="B530" s="96"/>
      <c r="C530" s="96"/>
      <c r="D530" s="97"/>
    </row>
    <row r="531" ht="24.5" customHeight="1" spans="1:4">
      <c r="A531" s="101" t="s">
        <v>492</v>
      </c>
      <c r="B531" s="96"/>
      <c r="C531" s="96"/>
      <c r="D531" s="97"/>
    </row>
    <row r="532" ht="24.5" customHeight="1" spans="1:4">
      <c r="A532" s="101" t="s">
        <v>493</v>
      </c>
      <c r="B532" s="96">
        <v>4</v>
      </c>
      <c r="C532" s="96">
        <v>4</v>
      </c>
      <c r="D532" s="97"/>
    </row>
    <row r="533" ht="24.5" customHeight="1" spans="1:4">
      <c r="A533" s="101" t="s">
        <v>494</v>
      </c>
      <c r="B533" s="96"/>
      <c r="C533" s="96"/>
      <c r="D533" s="97"/>
    </row>
    <row r="534" ht="24.5" customHeight="1" spans="1:4">
      <c r="A534" s="101" t="s">
        <v>495</v>
      </c>
      <c r="B534" s="96"/>
      <c r="C534" s="96"/>
      <c r="D534" s="97"/>
    </row>
    <row r="535" ht="24.5" customHeight="1" spans="1:4">
      <c r="A535" s="101" t="s">
        <v>496</v>
      </c>
      <c r="B535" s="96">
        <v>315</v>
      </c>
      <c r="C535" s="96"/>
      <c r="D535" s="97">
        <v>315</v>
      </c>
    </row>
    <row r="536" ht="24.5" customHeight="1" spans="1:4">
      <c r="A536" s="108" t="s">
        <v>497</v>
      </c>
      <c r="B536" s="96"/>
      <c r="C536" s="96"/>
      <c r="D536" s="97"/>
    </row>
    <row r="537" ht="24.5" customHeight="1" spans="1:4">
      <c r="A537" s="103" t="s">
        <v>134</v>
      </c>
      <c r="B537" s="96"/>
      <c r="C537" s="96"/>
      <c r="D537" s="97"/>
    </row>
    <row r="538" ht="24.5" customHeight="1" spans="1:4">
      <c r="A538" s="103" t="s">
        <v>135</v>
      </c>
      <c r="B538" s="96"/>
      <c r="C538" s="96"/>
      <c r="D538" s="97"/>
    </row>
    <row r="539" ht="24.5" customHeight="1" spans="1:4">
      <c r="A539" s="103" t="s">
        <v>136</v>
      </c>
      <c r="B539" s="96"/>
      <c r="C539" s="96"/>
      <c r="D539" s="97"/>
    </row>
    <row r="540" ht="24.5" customHeight="1" spans="1:4">
      <c r="A540" s="101" t="s">
        <v>498</v>
      </c>
      <c r="B540" s="96"/>
      <c r="C540" s="96"/>
      <c r="D540" s="97"/>
    </row>
    <row r="541" ht="24.5" customHeight="1" spans="1:4">
      <c r="A541" s="101" t="s">
        <v>499</v>
      </c>
      <c r="B541" s="96"/>
      <c r="C541" s="96"/>
      <c r="D541" s="97"/>
    </row>
    <row r="542" ht="24.5" customHeight="1" spans="1:4">
      <c r="A542" s="103" t="s">
        <v>500</v>
      </c>
      <c r="B542" s="96"/>
      <c r="C542" s="96"/>
      <c r="D542" s="97"/>
    </row>
    <row r="543" ht="24.5" customHeight="1" spans="1:4">
      <c r="A543" s="101" t="s">
        <v>501</v>
      </c>
      <c r="B543" s="96"/>
      <c r="C543" s="96"/>
      <c r="D543" s="97"/>
    </row>
    <row r="544" ht="24.5" customHeight="1" spans="1:4">
      <c r="A544" s="101" t="s">
        <v>502</v>
      </c>
      <c r="B544" s="96"/>
      <c r="C544" s="96"/>
      <c r="D544" s="97"/>
    </row>
    <row r="545" ht="24.5" customHeight="1" spans="1:4">
      <c r="A545" s="103" t="s">
        <v>503</v>
      </c>
      <c r="B545" s="96"/>
      <c r="C545" s="96"/>
      <c r="D545" s="97"/>
    </row>
    <row r="546" ht="24.5" customHeight="1" spans="1:4">
      <c r="A546" s="101" t="s">
        <v>504</v>
      </c>
      <c r="B546" s="96"/>
      <c r="C546" s="96"/>
      <c r="D546" s="97"/>
    </row>
    <row r="547" ht="24.5" customHeight="1" spans="1:4">
      <c r="A547" s="108" t="s">
        <v>505</v>
      </c>
      <c r="B547" s="96">
        <v>279</v>
      </c>
      <c r="C547" s="96">
        <v>268</v>
      </c>
      <c r="D547" s="97">
        <v>11</v>
      </c>
    </row>
    <row r="548" ht="24.5" customHeight="1" spans="1:4">
      <c r="A548" s="103" t="s">
        <v>506</v>
      </c>
      <c r="B548" s="96"/>
      <c r="C548" s="96"/>
      <c r="D548" s="97"/>
    </row>
    <row r="549" ht="24.5" customHeight="1" spans="1:4">
      <c r="A549" s="103" t="s">
        <v>507</v>
      </c>
      <c r="B549" s="96"/>
      <c r="C549" s="96"/>
      <c r="D549" s="97"/>
    </row>
    <row r="550" ht="24.5" customHeight="1" spans="1:4">
      <c r="A550" s="103" t="s">
        <v>508</v>
      </c>
      <c r="B550" s="96">
        <v>279</v>
      </c>
      <c r="C550" s="96">
        <v>268</v>
      </c>
      <c r="D550" s="97">
        <v>11</v>
      </c>
    </row>
    <row r="551" ht="24.5" customHeight="1" spans="1:4">
      <c r="A551" s="108" t="s">
        <v>509</v>
      </c>
      <c r="B551" s="96">
        <v>3033</v>
      </c>
      <c r="C551" s="96">
        <v>2794</v>
      </c>
      <c r="D551" s="97">
        <v>239</v>
      </c>
    </row>
    <row r="552" ht="24.5" customHeight="1" spans="1:4">
      <c r="A552" s="108" t="s">
        <v>510</v>
      </c>
      <c r="B552" s="96">
        <v>24</v>
      </c>
      <c r="C552" s="96">
        <v>24</v>
      </c>
      <c r="D552" s="97"/>
    </row>
    <row r="553" ht="24.5" customHeight="1" spans="1:4">
      <c r="A553" s="103" t="s">
        <v>134</v>
      </c>
      <c r="B553" s="96"/>
      <c r="C553" s="96"/>
      <c r="D553" s="97"/>
    </row>
    <row r="554" ht="24.5" customHeight="1" spans="1:4">
      <c r="A554" s="103" t="s">
        <v>135</v>
      </c>
      <c r="B554" s="96"/>
      <c r="C554" s="96"/>
      <c r="D554" s="97"/>
    </row>
    <row r="555" ht="24.5" customHeight="1" spans="1:4">
      <c r="A555" s="103" t="s">
        <v>136</v>
      </c>
      <c r="B555" s="96"/>
      <c r="C555" s="96"/>
      <c r="D555" s="97"/>
    </row>
    <row r="556" ht="24.5" customHeight="1" spans="1:4">
      <c r="A556" s="103" t="s">
        <v>511</v>
      </c>
      <c r="B556" s="96">
        <v>24</v>
      </c>
      <c r="C556" s="96">
        <v>24</v>
      </c>
      <c r="D556" s="97"/>
    </row>
    <row r="557" ht="24.5" customHeight="1" spans="1:4">
      <c r="A557" s="103" t="s">
        <v>512</v>
      </c>
      <c r="B557" s="96"/>
      <c r="C557" s="96"/>
      <c r="D557" s="97"/>
    </row>
    <row r="558" ht="24.5" customHeight="1" spans="1:4">
      <c r="A558" s="103" t="s">
        <v>513</v>
      </c>
      <c r="B558" s="96"/>
      <c r="C558" s="96"/>
      <c r="D558" s="97"/>
    </row>
    <row r="559" ht="24.5" customHeight="1" spans="1:4">
      <c r="A559" s="103" t="s">
        <v>514</v>
      </c>
      <c r="B559" s="96"/>
      <c r="C559" s="96"/>
      <c r="D559" s="97"/>
    </row>
    <row r="560" ht="24.5" customHeight="1" spans="1:4">
      <c r="A560" s="103" t="s">
        <v>177</v>
      </c>
      <c r="B560" s="96"/>
      <c r="C560" s="96"/>
      <c r="D560" s="97"/>
    </row>
    <row r="561" ht="24.5" customHeight="1" spans="1:4">
      <c r="A561" s="103" t="s">
        <v>515</v>
      </c>
      <c r="B561" s="96"/>
      <c r="C561" s="96"/>
      <c r="D561" s="97"/>
    </row>
    <row r="562" ht="24.5" customHeight="1" spans="1:4">
      <c r="A562" s="103" t="s">
        <v>516</v>
      </c>
      <c r="B562" s="96"/>
      <c r="C562" s="96"/>
      <c r="D562" s="97"/>
    </row>
    <row r="563" ht="24.5" customHeight="1" spans="1:4">
      <c r="A563" s="103" t="s">
        <v>517</v>
      </c>
      <c r="B563" s="96"/>
      <c r="C563" s="96"/>
      <c r="D563" s="97"/>
    </row>
    <row r="564" ht="24.5" customHeight="1" spans="1:4">
      <c r="A564" s="103" t="s">
        <v>518</v>
      </c>
      <c r="B564" s="96"/>
      <c r="C564" s="96"/>
      <c r="D564" s="97"/>
    </row>
    <row r="565" ht="24.5" customHeight="1" spans="1:4">
      <c r="A565" s="103" t="s">
        <v>519</v>
      </c>
      <c r="B565" s="96"/>
      <c r="C565" s="96"/>
      <c r="D565" s="97"/>
    </row>
    <row r="566" ht="24.5" customHeight="1" spans="1:4">
      <c r="A566" s="108" t="s">
        <v>520</v>
      </c>
      <c r="B566" s="96">
        <v>432</v>
      </c>
      <c r="C566" s="96">
        <v>432</v>
      </c>
      <c r="D566" s="97"/>
    </row>
    <row r="567" ht="24.5" customHeight="1" spans="1:4">
      <c r="A567" s="103" t="s">
        <v>134</v>
      </c>
      <c r="B567" s="96">
        <v>267</v>
      </c>
      <c r="C567" s="96">
        <v>267</v>
      </c>
      <c r="D567" s="97"/>
    </row>
    <row r="568" ht="24.5" customHeight="1" spans="1:4">
      <c r="A568" s="103" t="s">
        <v>135</v>
      </c>
      <c r="B568" s="96">
        <v>15</v>
      </c>
      <c r="C568" s="96">
        <v>15</v>
      </c>
      <c r="D568" s="97"/>
    </row>
    <row r="569" ht="24.5" customHeight="1" spans="1:4">
      <c r="A569" s="103" t="s">
        <v>136</v>
      </c>
      <c r="B569" s="96"/>
      <c r="C569" s="96"/>
      <c r="D569" s="97"/>
    </row>
    <row r="570" ht="24.5" customHeight="1" spans="1:4">
      <c r="A570" s="103" t="s">
        <v>521</v>
      </c>
      <c r="B570" s="96"/>
      <c r="C570" s="96"/>
      <c r="D570" s="97"/>
    </row>
    <row r="571" ht="24.5" customHeight="1" spans="1:4">
      <c r="A571" s="103" t="s">
        <v>522</v>
      </c>
      <c r="B571" s="96">
        <v>1</v>
      </c>
      <c r="C571" s="96">
        <v>1</v>
      </c>
      <c r="D571" s="97"/>
    </row>
    <row r="572" ht="24.5" customHeight="1" spans="1:4">
      <c r="A572" s="103" t="s">
        <v>523</v>
      </c>
      <c r="B572" s="96"/>
      <c r="C572" s="96"/>
      <c r="D572" s="97"/>
    </row>
    <row r="573" ht="24.5" customHeight="1" spans="1:4">
      <c r="A573" s="103" t="s">
        <v>524</v>
      </c>
      <c r="B573" s="96"/>
      <c r="C573" s="96"/>
      <c r="D573" s="97"/>
    </row>
    <row r="574" ht="24.5" customHeight="1" spans="1:4">
      <c r="A574" s="103" t="s">
        <v>525</v>
      </c>
      <c r="B574" s="96">
        <v>114</v>
      </c>
      <c r="C574" s="96">
        <v>114</v>
      </c>
      <c r="D574" s="97"/>
    </row>
    <row r="575" ht="24.5" customHeight="1" spans="1:4">
      <c r="A575" s="103" t="s">
        <v>526</v>
      </c>
      <c r="B575" s="96"/>
      <c r="C575" s="96"/>
      <c r="D575" s="97"/>
    </row>
    <row r="576" ht="24.5" customHeight="1" spans="1:4">
      <c r="A576" s="103" t="s">
        <v>527</v>
      </c>
      <c r="B576" s="96">
        <v>35</v>
      </c>
      <c r="C576" s="96">
        <v>35</v>
      </c>
      <c r="D576" s="97"/>
    </row>
    <row r="577" ht="24.5" customHeight="1" spans="1:4">
      <c r="A577" s="108" t="s">
        <v>528</v>
      </c>
      <c r="B577" s="96">
        <v>91</v>
      </c>
      <c r="C577" s="106">
        <v>91</v>
      </c>
      <c r="D577" s="97"/>
    </row>
    <row r="578" ht="24.5" customHeight="1" spans="1:4">
      <c r="A578" s="103" t="s">
        <v>529</v>
      </c>
      <c r="B578" s="96"/>
      <c r="C578" s="106"/>
      <c r="D578" s="97"/>
    </row>
    <row r="579" ht="24.5" customHeight="1" spans="1:4">
      <c r="A579" s="103" t="s">
        <v>530</v>
      </c>
      <c r="B579" s="96"/>
      <c r="C579" s="106"/>
      <c r="D579" s="97"/>
    </row>
    <row r="580" ht="24.5" customHeight="1" spans="1:4">
      <c r="A580" s="103" t="s">
        <v>531</v>
      </c>
      <c r="B580" s="96"/>
      <c r="C580" s="106"/>
      <c r="D580" s="97"/>
    </row>
    <row r="581" ht="24.5" customHeight="1" spans="1:4">
      <c r="A581" s="103" t="s">
        <v>532</v>
      </c>
      <c r="B581" s="96"/>
      <c r="C581" s="106"/>
      <c r="D581" s="97"/>
    </row>
    <row r="582" ht="24.5" customHeight="1" spans="1:4">
      <c r="A582" s="103" t="s">
        <v>533</v>
      </c>
      <c r="B582" s="96"/>
      <c r="C582" s="106"/>
      <c r="D582" s="97"/>
    </row>
    <row r="583" ht="24.5" customHeight="1" spans="1:4">
      <c r="A583" s="103" t="s">
        <v>534</v>
      </c>
      <c r="B583" s="96"/>
      <c r="C583" s="106"/>
      <c r="D583" s="97"/>
    </row>
    <row r="584" ht="24.5" customHeight="1" spans="1:4">
      <c r="A584" s="103" t="s">
        <v>535</v>
      </c>
      <c r="B584" s="96">
        <v>91</v>
      </c>
      <c r="C584" s="106">
        <v>91</v>
      </c>
      <c r="D584" s="97"/>
    </row>
    <row r="585" ht="24.5" customHeight="1" spans="1:4">
      <c r="A585" s="108" t="s">
        <v>536</v>
      </c>
      <c r="B585" s="96">
        <v>1078</v>
      </c>
      <c r="C585" s="106">
        <v>1078</v>
      </c>
      <c r="D585" s="97"/>
    </row>
    <row r="586" ht="24.5" customHeight="1" spans="1:4">
      <c r="A586" s="103" t="s">
        <v>537</v>
      </c>
      <c r="B586" s="96">
        <v>151</v>
      </c>
      <c r="C586" s="96">
        <v>151</v>
      </c>
      <c r="D586" s="97"/>
    </row>
    <row r="587" ht="24.5" customHeight="1" spans="1:4">
      <c r="A587" s="103" t="s">
        <v>538</v>
      </c>
      <c r="B587" s="96"/>
      <c r="C587" s="106"/>
      <c r="D587" s="97"/>
    </row>
    <row r="588" ht="24.5" customHeight="1" spans="1:4">
      <c r="A588" s="103" t="s">
        <v>539</v>
      </c>
      <c r="B588" s="96"/>
      <c r="C588" s="106"/>
      <c r="D588" s="97"/>
    </row>
    <row r="589" ht="24.5" customHeight="1" spans="1:4">
      <c r="A589" s="103" t="s">
        <v>540</v>
      </c>
      <c r="B589" s="96">
        <v>279</v>
      </c>
      <c r="C589" s="96">
        <v>279</v>
      </c>
      <c r="D589" s="97"/>
    </row>
    <row r="590" ht="24.5" customHeight="1" spans="1:4">
      <c r="A590" s="103" t="s">
        <v>541</v>
      </c>
      <c r="B590" s="96">
        <v>648</v>
      </c>
      <c r="C590" s="106">
        <v>648</v>
      </c>
      <c r="D590" s="97"/>
    </row>
    <row r="591" ht="24.5" customHeight="1" spans="1:4">
      <c r="A591" s="108" t="s">
        <v>542</v>
      </c>
      <c r="B591" s="96"/>
      <c r="C591" s="96"/>
      <c r="D591" s="97"/>
    </row>
    <row r="592" ht="24.5" customHeight="1" spans="1:4">
      <c r="A592" s="103" t="s">
        <v>543</v>
      </c>
      <c r="B592" s="96"/>
      <c r="C592" s="96"/>
      <c r="D592" s="97"/>
    </row>
    <row r="593" ht="24.5" customHeight="1" spans="1:4">
      <c r="A593" s="103" t="s">
        <v>544</v>
      </c>
      <c r="B593" s="96"/>
      <c r="C593" s="96"/>
      <c r="D593" s="97"/>
    </row>
    <row r="594" ht="24.5" customHeight="1" spans="1:4">
      <c r="A594" s="103" t="s">
        <v>545</v>
      </c>
      <c r="B594" s="96"/>
      <c r="C594" s="96"/>
      <c r="D594" s="97"/>
    </row>
    <row r="595" ht="24.5" customHeight="1" spans="1:4">
      <c r="A595" s="108" t="s">
        <v>546</v>
      </c>
      <c r="B595" s="96">
        <v>66</v>
      </c>
      <c r="C595" s="106">
        <v>66</v>
      </c>
      <c r="D595" s="97"/>
    </row>
    <row r="596" ht="24.5" customHeight="1" spans="1:4">
      <c r="A596" s="103" t="s">
        <v>547</v>
      </c>
      <c r="B596" s="96">
        <v>30</v>
      </c>
      <c r="C596" s="96">
        <v>30</v>
      </c>
      <c r="D596" s="97"/>
    </row>
    <row r="597" ht="24.5" customHeight="1" spans="1:4">
      <c r="A597" s="103" t="s">
        <v>548</v>
      </c>
      <c r="B597" s="96"/>
      <c r="C597" s="96"/>
      <c r="D597" s="97"/>
    </row>
    <row r="598" ht="24.5" customHeight="1" spans="1:4">
      <c r="A598" s="103" t="s">
        <v>549</v>
      </c>
      <c r="B598" s="96"/>
      <c r="C598" s="96"/>
      <c r="D598" s="97"/>
    </row>
    <row r="599" ht="24.5" customHeight="1" spans="1:4">
      <c r="A599" s="103" t="s">
        <v>550</v>
      </c>
      <c r="B599" s="96"/>
      <c r="C599" s="96"/>
      <c r="D599" s="97"/>
    </row>
    <row r="600" ht="24.5" customHeight="1" spans="1:4">
      <c r="A600" s="103" t="s">
        <v>551</v>
      </c>
      <c r="B600" s="96"/>
      <c r="C600" s="96"/>
      <c r="D600" s="97"/>
    </row>
    <row r="601" ht="24.5" customHeight="1" spans="1:4">
      <c r="A601" s="103" t="s">
        <v>552</v>
      </c>
      <c r="B601" s="96"/>
      <c r="C601" s="106"/>
      <c r="D601" s="97"/>
    </row>
    <row r="602" ht="24.5" customHeight="1" spans="1:4">
      <c r="A602" s="103" t="s">
        <v>553</v>
      </c>
      <c r="B602" s="96"/>
      <c r="C602" s="106"/>
      <c r="D602" s="97"/>
    </row>
    <row r="603" ht="24.5" customHeight="1" spans="1:4">
      <c r="A603" s="103" t="s">
        <v>554</v>
      </c>
      <c r="B603" s="96"/>
      <c r="C603" s="106"/>
      <c r="D603" s="97"/>
    </row>
    <row r="604" ht="24.5" customHeight="1" spans="1:4">
      <c r="A604" s="103" t="s">
        <v>555</v>
      </c>
      <c r="B604" s="96"/>
      <c r="C604" s="106"/>
      <c r="D604" s="97"/>
    </row>
    <row r="605" ht="24.5" customHeight="1" spans="1:4">
      <c r="A605" s="103" t="s">
        <v>556</v>
      </c>
      <c r="B605" s="96">
        <v>36</v>
      </c>
      <c r="C605" s="96">
        <v>36</v>
      </c>
      <c r="D605" s="97"/>
    </row>
    <row r="606" ht="24.5" customHeight="1" spans="1:4">
      <c r="A606" s="108" t="s">
        <v>557</v>
      </c>
      <c r="B606" s="96">
        <v>79</v>
      </c>
      <c r="C606" s="96">
        <v>64</v>
      </c>
      <c r="D606" s="97">
        <v>15</v>
      </c>
    </row>
    <row r="607" ht="24.5" customHeight="1" spans="1:4">
      <c r="A607" s="103" t="s">
        <v>558</v>
      </c>
      <c r="B607" s="96"/>
      <c r="C607" s="96"/>
      <c r="D607" s="97"/>
    </row>
    <row r="608" ht="24.5" customHeight="1" spans="1:4">
      <c r="A608" s="103" t="s">
        <v>559</v>
      </c>
      <c r="B608" s="96"/>
      <c r="C608" s="96"/>
      <c r="D608" s="97"/>
    </row>
    <row r="609" ht="24.5" customHeight="1" spans="1:4">
      <c r="A609" s="103" t="s">
        <v>560</v>
      </c>
      <c r="B609" s="96"/>
      <c r="C609" s="96"/>
      <c r="D609" s="97"/>
    </row>
    <row r="610" ht="24.5" customHeight="1" spans="1:4">
      <c r="A610" s="103" t="s">
        <v>561</v>
      </c>
      <c r="B610" s="96"/>
      <c r="C610" s="96"/>
      <c r="D610" s="97"/>
    </row>
    <row r="611" ht="24.5" customHeight="1" spans="1:4">
      <c r="A611" s="103" t="s">
        <v>562</v>
      </c>
      <c r="B611" s="96">
        <v>50</v>
      </c>
      <c r="C611" s="96">
        <v>50</v>
      </c>
      <c r="D611" s="97"/>
    </row>
    <row r="612" ht="24.5" customHeight="1" spans="1:4">
      <c r="A612" s="103" t="s">
        <v>563</v>
      </c>
      <c r="B612" s="96"/>
      <c r="C612" s="96"/>
      <c r="D612" s="97"/>
    </row>
    <row r="613" ht="24.5" customHeight="1" spans="1:4">
      <c r="A613" s="103" t="s">
        <v>564</v>
      </c>
      <c r="B613" s="96">
        <v>29</v>
      </c>
      <c r="C613" s="96">
        <v>14</v>
      </c>
      <c r="D613" s="97">
        <v>15</v>
      </c>
    </row>
    <row r="614" ht="24.5" customHeight="1" spans="1:4">
      <c r="A614" s="108" t="s">
        <v>565</v>
      </c>
      <c r="B614" s="96">
        <v>105</v>
      </c>
      <c r="C614" s="96">
        <v>105</v>
      </c>
      <c r="D614" s="97"/>
    </row>
    <row r="615" ht="24.5" customHeight="1" spans="1:4">
      <c r="A615" s="103" t="s">
        <v>566</v>
      </c>
      <c r="B615" s="96">
        <v>105</v>
      </c>
      <c r="C615" s="96">
        <v>105</v>
      </c>
      <c r="D615" s="97"/>
    </row>
    <row r="616" ht="24.5" customHeight="1" spans="1:4">
      <c r="A616" s="103" t="s">
        <v>567</v>
      </c>
      <c r="B616" s="96"/>
      <c r="C616" s="96"/>
      <c r="D616" s="97"/>
    </row>
    <row r="617" ht="24.5" customHeight="1" spans="1:4">
      <c r="A617" s="103" t="s">
        <v>568</v>
      </c>
      <c r="B617" s="96"/>
      <c r="C617" s="96"/>
      <c r="D617" s="97"/>
    </row>
    <row r="618" ht="24.5" customHeight="1" spans="1:4">
      <c r="A618" s="103" t="s">
        <v>569</v>
      </c>
      <c r="B618" s="96"/>
      <c r="C618" s="96"/>
      <c r="D618" s="97"/>
    </row>
    <row r="619" ht="24.5" customHeight="1" spans="1:4">
      <c r="A619" s="103" t="s">
        <v>570</v>
      </c>
      <c r="B619" s="96"/>
      <c r="C619" s="96"/>
      <c r="D619" s="97"/>
    </row>
    <row r="620" ht="24.5" customHeight="1" spans="1:4">
      <c r="A620" s="108" t="s">
        <v>571</v>
      </c>
      <c r="B620" s="96">
        <v>5</v>
      </c>
      <c r="C620" s="96">
        <v>5</v>
      </c>
      <c r="D620" s="97"/>
    </row>
    <row r="621" ht="24.5" customHeight="1" spans="1:4">
      <c r="A621" s="103" t="s">
        <v>572</v>
      </c>
      <c r="B621" s="96"/>
      <c r="C621" s="96"/>
      <c r="D621" s="97"/>
    </row>
    <row r="622" ht="24.5" customHeight="1" spans="1:4">
      <c r="A622" s="103" t="s">
        <v>573</v>
      </c>
      <c r="B622" s="96"/>
      <c r="C622" s="96"/>
      <c r="D622" s="97"/>
    </row>
    <row r="623" ht="24.5" customHeight="1" spans="1:4">
      <c r="A623" s="103" t="s">
        <v>574</v>
      </c>
      <c r="B623" s="96"/>
      <c r="C623" s="96"/>
      <c r="D623" s="97"/>
    </row>
    <row r="624" ht="24.5" customHeight="1" spans="1:4">
      <c r="A624" s="103" t="s">
        <v>575</v>
      </c>
      <c r="B624" s="96">
        <v>5</v>
      </c>
      <c r="C624" s="96">
        <v>5</v>
      </c>
      <c r="D624" s="97"/>
    </row>
    <row r="625" ht="24.5" customHeight="1" spans="1:4">
      <c r="A625" s="103" t="s">
        <v>576</v>
      </c>
      <c r="B625" s="96"/>
      <c r="C625" s="96"/>
      <c r="D625" s="97"/>
    </row>
    <row r="626" ht="24.5" customHeight="1" spans="1:4">
      <c r="A626" s="103" t="s">
        <v>577</v>
      </c>
      <c r="B626" s="96"/>
      <c r="C626" s="96"/>
      <c r="D626" s="97"/>
    </row>
    <row r="627" ht="24.5" customHeight="1" spans="1:4">
      <c r="A627" s="108" t="s">
        <v>578</v>
      </c>
      <c r="B627" s="96">
        <v>31</v>
      </c>
      <c r="C627" s="106">
        <v>31</v>
      </c>
      <c r="D627" s="97"/>
    </row>
    <row r="628" ht="24.5" customHeight="1" spans="1:4">
      <c r="A628" s="103" t="s">
        <v>134</v>
      </c>
      <c r="B628" s="96"/>
      <c r="C628" s="96"/>
      <c r="D628" s="97"/>
    </row>
    <row r="629" ht="24.5" customHeight="1" spans="1:4">
      <c r="A629" s="103" t="s">
        <v>135</v>
      </c>
      <c r="B629" s="96"/>
      <c r="C629" s="96"/>
      <c r="D629" s="97"/>
    </row>
    <row r="630" ht="24.5" customHeight="1" spans="1:4">
      <c r="A630" s="103" t="s">
        <v>136</v>
      </c>
      <c r="B630" s="96"/>
      <c r="C630" s="96"/>
      <c r="D630" s="97"/>
    </row>
    <row r="631" ht="24.5" customHeight="1" spans="1:4">
      <c r="A631" s="103" t="s">
        <v>579</v>
      </c>
      <c r="B631" s="96"/>
      <c r="C631" s="96"/>
      <c r="D631" s="97"/>
    </row>
    <row r="632" ht="24.5" customHeight="1" spans="1:4">
      <c r="A632" s="103" t="s">
        <v>580</v>
      </c>
      <c r="B632" s="96"/>
      <c r="C632" s="96"/>
      <c r="D632" s="97"/>
    </row>
    <row r="633" ht="24.5" customHeight="1" spans="1:4">
      <c r="A633" s="103" t="s">
        <v>581</v>
      </c>
      <c r="B633" s="96"/>
      <c r="C633" s="96"/>
      <c r="D633" s="97"/>
    </row>
    <row r="634" ht="24.5" customHeight="1" spans="1:4">
      <c r="A634" s="103" t="s">
        <v>582</v>
      </c>
      <c r="B634" s="96">
        <v>31</v>
      </c>
      <c r="C634" s="106">
        <v>31</v>
      </c>
      <c r="D634" s="97"/>
    </row>
    <row r="635" ht="24.5" customHeight="1" spans="1:4">
      <c r="A635" s="108" t="s">
        <v>583</v>
      </c>
      <c r="B635" s="96"/>
      <c r="C635" s="96"/>
      <c r="D635" s="97"/>
    </row>
    <row r="636" ht="24.5" customHeight="1" spans="1:4">
      <c r="A636" s="103" t="s">
        <v>584</v>
      </c>
      <c r="B636" s="96"/>
      <c r="C636" s="96"/>
      <c r="D636" s="97"/>
    </row>
    <row r="637" ht="24.5" customHeight="1" spans="1:4">
      <c r="A637" s="103" t="s">
        <v>585</v>
      </c>
      <c r="B637" s="96"/>
      <c r="C637" s="96"/>
      <c r="D637" s="97"/>
    </row>
    <row r="638" ht="24.5" customHeight="1" spans="1:4">
      <c r="A638" s="103" t="s">
        <v>586</v>
      </c>
      <c r="B638" s="96"/>
      <c r="C638" s="96"/>
      <c r="D638" s="97"/>
    </row>
    <row r="639" ht="24.5" customHeight="1" spans="1:4">
      <c r="A639" s="103" t="s">
        <v>587</v>
      </c>
      <c r="B639" s="96"/>
      <c r="C639" s="96"/>
      <c r="D639" s="97"/>
    </row>
    <row r="640" ht="24.5" customHeight="1" spans="1:4">
      <c r="A640" s="108" t="s">
        <v>588</v>
      </c>
      <c r="B640" s="96"/>
      <c r="C640" s="96"/>
      <c r="D640" s="97"/>
    </row>
    <row r="641" ht="24.5" customHeight="1" spans="1:4">
      <c r="A641" s="103" t="s">
        <v>134</v>
      </c>
      <c r="B641" s="96"/>
      <c r="C641" s="96"/>
      <c r="D641" s="97"/>
    </row>
    <row r="642" ht="24.5" customHeight="1" spans="1:4">
      <c r="A642" s="103" t="s">
        <v>135</v>
      </c>
      <c r="B642" s="96"/>
      <c r="C642" s="96"/>
      <c r="D642" s="97"/>
    </row>
    <row r="643" ht="24.5" customHeight="1" spans="1:4">
      <c r="A643" s="103" t="s">
        <v>136</v>
      </c>
      <c r="B643" s="96"/>
      <c r="C643" s="96"/>
      <c r="D643" s="97"/>
    </row>
    <row r="644" ht="24.5" customHeight="1" spans="1:4">
      <c r="A644" s="103" t="s">
        <v>589</v>
      </c>
      <c r="B644" s="96"/>
      <c r="C644" s="96"/>
      <c r="D644" s="97"/>
    </row>
    <row r="645" ht="24.5" customHeight="1" spans="1:4">
      <c r="A645" s="108" t="s">
        <v>590</v>
      </c>
      <c r="B645" s="96">
        <v>189</v>
      </c>
      <c r="C645" s="96">
        <v>108</v>
      </c>
      <c r="D645" s="97">
        <v>81</v>
      </c>
    </row>
    <row r="646" ht="24.5" customHeight="1" spans="1:4">
      <c r="A646" s="103" t="s">
        <v>591</v>
      </c>
      <c r="B646" s="96">
        <v>158</v>
      </c>
      <c r="C646" s="96">
        <v>77</v>
      </c>
      <c r="D646" s="97">
        <v>81</v>
      </c>
    </row>
    <row r="647" ht="24.5" customHeight="1" spans="1:4">
      <c r="A647" s="103" t="s">
        <v>592</v>
      </c>
      <c r="B647" s="96">
        <v>31</v>
      </c>
      <c r="C647" s="96">
        <v>31</v>
      </c>
      <c r="D647" s="97"/>
    </row>
    <row r="648" ht="24.5" customHeight="1" spans="1:4">
      <c r="A648" s="108" t="s">
        <v>593</v>
      </c>
      <c r="B648" s="96">
        <v>3</v>
      </c>
      <c r="C648" s="96"/>
      <c r="D648" s="97">
        <v>3</v>
      </c>
    </row>
    <row r="649" ht="24.5" customHeight="1" spans="1:4">
      <c r="A649" s="103" t="s">
        <v>594</v>
      </c>
      <c r="B649" s="96">
        <v>3</v>
      </c>
      <c r="C649" s="96"/>
      <c r="D649" s="97">
        <v>3</v>
      </c>
    </row>
    <row r="650" ht="24.5" customHeight="1" spans="1:4">
      <c r="A650" s="103" t="s">
        <v>595</v>
      </c>
      <c r="B650" s="96"/>
      <c r="C650" s="96"/>
      <c r="D650" s="97"/>
    </row>
    <row r="651" ht="24.5" customHeight="1" spans="1:4">
      <c r="A651" s="109" t="s">
        <v>596</v>
      </c>
      <c r="B651" s="96">
        <v>258</v>
      </c>
      <c r="C651" s="110">
        <v>224</v>
      </c>
      <c r="D651" s="111">
        <v>34</v>
      </c>
    </row>
    <row r="652" ht="24.5" customHeight="1" spans="1:4">
      <c r="A652" s="112" t="s">
        <v>597</v>
      </c>
      <c r="B652" s="96"/>
      <c r="C652" s="110"/>
      <c r="D652" s="111"/>
    </row>
    <row r="653" ht="24.5" customHeight="1" spans="1:4">
      <c r="A653" s="112" t="s">
        <v>598</v>
      </c>
      <c r="B653" s="96">
        <v>258</v>
      </c>
      <c r="C653" s="106">
        <v>224</v>
      </c>
      <c r="D653" s="111">
        <v>34</v>
      </c>
    </row>
    <row r="654" ht="24.5" customHeight="1" spans="1:4">
      <c r="A654" s="109" t="s">
        <v>599</v>
      </c>
      <c r="B654" s="96"/>
      <c r="C654" s="110"/>
      <c r="D654" s="111"/>
    </row>
    <row r="655" ht="24.5" customHeight="1" spans="1:4">
      <c r="A655" s="112" t="s">
        <v>600</v>
      </c>
      <c r="B655" s="96"/>
      <c r="C655" s="110"/>
      <c r="D655" s="111"/>
    </row>
    <row r="656" ht="24.5" customHeight="1" spans="1:4">
      <c r="A656" s="112" t="s">
        <v>601</v>
      </c>
      <c r="B656" s="96"/>
      <c r="C656" s="110"/>
      <c r="D656" s="111"/>
    </row>
    <row r="657" ht="24.5" customHeight="1" spans="1:4">
      <c r="A657" s="109" t="s">
        <v>602</v>
      </c>
      <c r="B657" s="96">
        <v>541</v>
      </c>
      <c r="C657" s="110">
        <v>540</v>
      </c>
      <c r="D657" s="111">
        <v>1</v>
      </c>
    </row>
    <row r="658" ht="24.5" customHeight="1" spans="1:4">
      <c r="A658" s="112" t="s">
        <v>603</v>
      </c>
      <c r="B658" s="96"/>
      <c r="C658" s="110"/>
      <c r="D658" s="111"/>
    </row>
    <row r="659" ht="24.5" customHeight="1" spans="1:4">
      <c r="A659" s="112" t="s">
        <v>604</v>
      </c>
      <c r="B659" s="96">
        <v>541</v>
      </c>
      <c r="C659" s="110">
        <v>540</v>
      </c>
      <c r="D659" s="111">
        <v>1</v>
      </c>
    </row>
    <row r="660" ht="24.5" customHeight="1" spans="1:4">
      <c r="A660" s="109" t="s">
        <v>605</v>
      </c>
      <c r="B660" s="96">
        <v>131</v>
      </c>
      <c r="C660" s="110">
        <v>26</v>
      </c>
      <c r="D660" s="111">
        <v>105</v>
      </c>
    </row>
    <row r="661" ht="24.5" customHeight="1" spans="1:4">
      <c r="A661" s="103" t="s">
        <v>606</v>
      </c>
      <c r="B661" s="96">
        <v>131</v>
      </c>
      <c r="C661" s="110">
        <v>26</v>
      </c>
      <c r="D661" s="97">
        <v>105</v>
      </c>
    </row>
    <row r="662" ht="24.5" customHeight="1" spans="1:4">
      <c r="A662" s="108" t="s">
        <v>607</v>
      </c>
      <c r="B662" s="96">
        <v>1855</v>
      </c>
      <c r="C662" s="110">
        <v>880</v>
      </c>
      <c r="D662" s="97">
        <v>975</v>
      </c>
    </row>
    <row r="663" ht="24.5" customHeight="1" spans="1:4">
      <c r="A663" s="108" t="s">
        <v>608</v>
      </c>
      <c r="B663" s="96"/>
      <c r="C663" s="110"/>
      <c r="D663" s="97"/>
    </row>
    <row r="664" ht="24.5" customHeight="1" spans="1:4">
      <c r="A664" s="103" t="s">
        <v>134</v>
      </c>
      <c r="B664" s="96"/>
      <c r="C664" s="110"/>
      <c r="D664" s="97"/>
    </row>
    <row r="665" ht="24.5" customHeight="1" spans="1:4">
      <c r="A665" s="103" t="s">
        <v>135</v>
      </c>
      <c r="B665" s="96"/>
      <c r="C665" s="110"/>
      <c r="D665" s="97"/>
    </row>
    <row r="666" ht="24.5" customHeight="1" spans="1:4">
      <c r="A666" s="103" t="s">
        <v>136</v>
      </c>
      <c r="B666" s="96"/>
      <c r="C666" s="110"/>
      <c r="D666" s="97"/>
    </row>
    <row r="667" ht="24.5" customHeight="1" spans="1:4">
      <c r="A667" s="103" t="s">
        <v>609</v>
      </c>
      <c r="B667" s="96"/>
      <c r="C667" s="110"/>
      <c r="D667" s="97"/>
    </row>
    <row r="668" ht="24.5" customHeight="1" spans="1:4">
      <c r="A668" s="108" t="s">
        <v>610</v>
      </c>
      <c r="B668" s="96"/>
      <c r="C668" s="110"/>
      <c r="D668" s="97"/>
    </row>
    <row r="669" ht="24.5" customHeight="1" spans="1:4">
      <c r="A669" s="103" t="s">
        <v>611</v>
      </c>
      <c r="B669" s="96"/>
      <c r="C669" s="110"/>
      <c r="D669" s="97"/>
    </row>
    <row r="670" ht="24.5" customHeight="1" spans="1:4">
      <c r="A670" s="103" t="s">
        <v>612</v>
      </c>
      <c r="B670" s="96"/>
      <c r="C670" s="110"/>
      <c r="D670" s="97"/>
    </row>
    <row r="671" ht="24.5" customHeight="1" spans="1:4">
      <c r="A671" s="103" t="s">
        <v>613</v>
      </c>
      <c r="B671" s="96"/>
      <c r="C671" s="110"/>
      <c r="D671" s="97"/>
    </row>
    <row r="672" ht="24.5" customHeight="1" spans="1:4">
      <c r="A672" s="103" t="s">
        <v>614</v>
      </c>
      <c r="B672" s="96"/>
      <c r="C672" s="110"/>
      <c r="D672" s="97"/>
    </row>
    <row r="673" ht="24.5" customHeight="1" spans="1:4">
      <c r="A673" s="103" t="s">
        <v>615</v>
      </c>
      <c r="B673" s="96"/>
      <c r="C673" s="110"/>
      <c r="D673" s="97"/>
    </row>
    <row r="674" ht="24.5" customHeight="1" spans="1:4">
      <c r="A674" s="103" t="s">
        <v>616</v>
      </c>
      <c r="B674" s="96"/>
      <c r="C674" s="110"/>
      <c r="D674" s="97"/>
    </row>
    <row r="675" ht="24.5" customHeight="1" spans="1:4">
      <c r="A675" s="103" t="s">
        <v>617</v>
      </c>
      <c r="B675" s="96"/>
      <c r="C675" s="110"/>
      <c r="D675" s="97"/>
    </row>
    <row r="676" ht="24.5" customHeight="1" spans="1:4">
      <c r="A676" s="103" t="s">
        <v>618</v>
      </c>
      <c r="B676" s="96"/>
      <c r="C676" s="110"/>
      <c r="D676" s="97"/>
    </row>
    <row r="677" ht="24.5" customHeight="1" spans="1:4">
      <c r="A677" s="103" t="s">
        <v>619</v>
      </c>
      <c r="B677" s="96"/>
      <c r="C677" s="110"/>
      <c r="D677" s="97"/>
    </row>
    <row r="678" ht="24.5" customHeight="1" spans="1:4">
      <c r="A678" s="103" t="s">
        <v>620</v>
      </c>
      <c r="B678" s="96"/>
      <c r="C678" s="110"/>
      <c r="D678" s="97"/>
    </row>
    <row r="679" ht="24.5" customHeight="1" spans="1:4">
      <c r="A679" s="103" t="s">
        <v>621</v>
      </c>
      <c r="B679" s="96"/>
      <c r="C679" s="110"/>
      <c r="D679" s="97"/>
    </row>
    <row r="680" ht="24.5" customHeight="1" spans="1:4">
      <c r="A680" s="103" t="s">
        <v>622</v>
      </c>
      <c r="B680" s="96"/>
      <c r="C680" s="110"/>
      <c r="D680" s="97"/>
    </row>
    <row r="681" ht="24.5" customHeight="1" spans="1:4">
      <c r="A681" s="108" t="s">
        <v>623</v>
      </c>
      <c r="B681" s="96">
        <v>48</v>
      </c>
      <c r="C681" s="110">
        <v>48</v>
      </c>
      <c r="D681" s="97"/>
    </row>
    <row r="682" ht="24.5" customHeight="1" spans="1:4">
      <c r="A682" s="103" t="s">
        <v>624</v>
      </c>
      <c r="B682" s="96"/>
      <c r="C682" s="110"/>
      <c r="D682" s="97"/>
    </row>
    <row r="683" ht="24.5" customHeight="1" spans="1:4">
      <c r="A683" s="103" t="s">
        <v>625</v>
      </c>
      <c r="B683" s="96">
        <v>48</v>
      </c>
      <c r="C683" s="110">
        <v>48</v>
      </c>
      <c r="D683" s="97"/>
    </row>
    <row r="684" ht="24.5" customHeight="1" spans="1:4">
      <c r="A684" s="103" t="s">
        <v>626</v>
      </c>
      <c r="B684" s="96"/>
      <c r="C684" s="110"/>
      <c r="D684" s="97"/>
    </row>
    <row r="685" ht="24.5" customHeight="1" spans="1:4">
      <c r="A685" s="108" t="s">
        <v>627</v>
      </c>
      <c r="B685" s="96">
        <v>65</v>
      </c>
      <c r="C685" s="110">
        <v>65</v>
      </c>
      <c r="D685" s="97"/>
    </row>
    <row r="686" ht="24.5" customHeight="1" spans="1:4">
      <c r="A686" s="103" t="s">
        <v>628</v>
      </c>
      <c r="B686" s="96"/>
      <c r="C686" s="110"/>
      <c r="D686" s="97"/>
    </row>
    <row r="687" ht="24.5" customHeight="1" spans="1:4">
      <c r="A687" s="103" t="s">
        <v>629</v>
      </c>
      <c r="B687" s="96"/>
      <c r="C687" s="110"/>
      <c r="D687" s="97"/>
    </row>
    <row r="688" ht="24.5" customHeight="1" spans="1:4">
      <c r="A688" s="103" t="s">
        <v>630</v>
      </c>
      <c r="B688" s="96"/>
      <c r="C688" s="110"/>
      <c r="D688" s="97"/>
    </row>
    <row r="689" ht="24.5" customHeight="1" spans="1:4">
      <c r="A689" s="103" t="s">
        <v>631</v>
      </c>
      <c r="B689" s="96"/>
      <c r="C689" s="110"/>
      <c r="D689" s="97"/>
    </row>
    <row r="690" ht="24.5" customHeight="1" spans="1:4">
      <c r="A690" s="103" t="s">
        <v>632</v>
      </c>
      <c r="B690" s="96"/>
      <c r="C690" s="110"/>
      <c r="D690" s="97"/>
    </row>
    <row r="691" ht="24.5" customHeight="1" spans="1:4">
      <c r="A691" s="103" t="s">
        <v>633</v>
      </c>
      <c r="B691" s="96"/>
      <c r="C691" s="110"/>
      <c r="D691" s="97"/>
    </row>
    <row r="692" ht="24.5" customHeight="1" spans="1:4">
      <c r="A692" s="103" t="s">
        <v>634</v>
      </c>
      <c r="B692" s="96"/>
      <c r="C692" s="110"/>
      <c r="D692" s="97"/>
    </row>
    <row r="693" ht="24.5" customHeight="1" spans="1:4">
      <c r="A693" s="103" t="s">
        <v>635</v>
      </c>
      <c r="B693" s="96">
        <v>55</v>
      </c>
      <c r="C693" s="110">
        <v>55</v>
      </c>
      <c r="D693" s="97"/>
    </row>
    <row r="694" ht="24.5" customHeight="1" spans="1:4">
      <c r="A694" s="103" t="s">
        <v>636</v>
      </c>
      <c r="B694" s="96"/>
      <c r="C694" s="110"/>
      <c r="D694" s="97"/>
    </row>
    <row r="695" ht="24.5" customHeight="1" spans="1:4">
      <c r="A695" s="103" t="s">
        <v>637</v>
      </c>
      <c r="B695" s="96"/>
      <c r="C695" s="110"/>
      <c r="D695" s="97"/>
    </row>
    <row r="696" ht="24.5" customHeight="1" spans="1:4">
      <c r="A696" s="103" t="s">
        <v>638</v>
      </c>
      <c r="B696" s="96">
        <v>10</v>
      </c>
      <c r="C696" s="110">
        <v>10</v>
      </c>
      <c r="D696" s="97"/>
    </row>
    <row r="697" ht="24.5" customHeight="1" spans="1:4">
      <c r="A697" s="108" t="s">
        <v>639</v>
      </c>
      <c r="B697" s="96">
        <v>1181</v>
      </c>
      <c r="C697" s="110">
        <v>206</v>
      </c>
      <c r="D697" s="97">
        <v>975</v>
      </c>
    </row>
    <row r="698" ht="24.5" customHeight="1" spans="1:4">
      <c r="A698" s="103" t="s">
        <v>640</v>
      </c>
      <c r="B698" s="96">
        <v>108</v>
      </c>
      <c r="C698" s="110">
        <v>108</v>
      </c>
      <c r="D698" s="97"/>
    </row>
    <row r="699" ht="24.5" customHeight="1" spans="1:4">
      <c r="A699" s="103" t="s">
        <v>641</v>
      </c>
      <c r="B699" s="96">
        <v>98</v>
      </c>
      <c r="C699" s="110">
        <v>98</v>
      </c>
      <c r="D699" s="97"/>
    </row>
    <row r="700" ht="24.5" customHeight="1" spans="1:4">
      <c r="A700" s="103" t="s">
        <v>642</v>
      </c>
      <c r="B700" s="96"/>
      <c r="C700" s="110"/>
      <c r="D700" s="97"/>
    </row>
    <row r="701" ht="24.5" customHeight="1" spans="1:4">
      <c r="A701" s="103" t="s">
        <v>643</v>
      </c>
      <c r="B701" s="96"/>
      <c r="C701" s="110"/>
      <c r="D701" s="97"/>
    </row>
    <row r="702" ht="24.5" customHeight="1" spans="1:4">
      <c r="A702" s="103" t="s">
        <v>644</v>
      </c>
      <c r="B702" s="96"/>
      <c r="C702" s="110"/>
      <c r="D702" s="97"/>
    </row>
    <row r="703" ht="24.5" customHeight="1" spans="1:4">
      <c r="A703" s="103" t="s">
        <v>645</v>
      </c>
      <c r="B703" s="96">
        <v>975</v>
      </c>
      <c r="C703" s="110"/>
      <c r="D703" s="97">
        <v>975</v>
      </c>
    </row>
    <row r="704" ht="24.5" customHeight="1" spans="1:4">
      <c r="A704" s="103" t="s">
        <v>646</v>
      </c>
      <c r="B704" s="96"/>
      <c r="C704" s="110"/>
      <c r="D704" s="97"/>
    </row>
    <row r="705" ht="24.5" customHeight="1" spans="1:4">
      <c r="A705" s="103" t="s">
        <v>647</v>
      </c>
      <c r="B705" s="96"/>
      <c r="C705" s="110"/>
      <c r="D705" s="97"/>
    </row>
    <row r="706" ht="24.5" customHeight="1" spans="1:4">
      <c r="A706" s="103" t="s">
        <v>648</v>
      </c>
      <c r="B706" s="96"/>
      <c r="C706" s="110"/>
      <c r="D706" s="97"/>
    </row>
    <row r="707" ht="24.5" customHeight="1" spans="1:4">
      <c r="A707" s="108" t="s">
        <v>649</v>
      </c>
      <c r="B707" s="96"/>
      <c r="C707" s="110"/>
      <c r="D707" s="97"/>
    </row>
    <row r="708" ht="24.5" customHeight="1" spans="1:4">
      <c r="A708" s="103" t="s">
        <v>650</v>
      </c>
      <c r="B708" s="96"/>
      <c r="C708" s="110"/>
      <c r="D708" s="97"/>
    </row>
    <row r="709" ht="24.5" customHeight="1" spans="1:4">
      <c r="A709" s="103" t="s">
        <v>651</v>
      </c>
      <c r="B709" s="96"/>
      <c r="C709" s="110"/>
      <c r="D709" s="97"/>
    </row>
    <row r="710" ht="24.5" customHeight="1" spans="1:4">
      <c r="A710" s="108" t="s">
        <v>652</v>
      </c>
      <c r="B710" s="96">
        <v>125</v>
      </c>
      <c r="C710" s="110">
        <v>125</v>
      </c>
      <c r="D710" s="97"/>
    </row>
    <row r="711" ht="24.5" customHeight="1" spans="1:4">
      <c r="A711" s="103" t="s">
        <v>653</v>
      </c>
      <c r="B711" s="96">
        <v>19</v>
      </c>
      <c r="C711" s="110">
        <v>19</v>
      </c>
      <c r="D711" s="97"/>
    </row>
    <row r="712" ht="24.5" customHeight="1" spans="1:4">
      <c r="A712" s="103" t="s">
        <v>654</v>
      </c>
      <c r="B712" s="96">
        <v>106</v>
      </c>
      <c r="C712" s="110">
        <v>106</v>
      </c>
      <c r="D712" s="97"/>
    </row>
    <row r="713" ht="24.5" customHeight="1" spans="1:4">
      <c r="A713" s="103" t="s">
        <v>655</v>
      </c>
      <c r="B713" s="96"/>
      <c r="C713" s="110"/>
      <c r="D713" s="97"/>
    </row>
    <row r="714" ht="24.5" customHeight="1" spans="1:4">
      <c r="A714" s="108" t="s">
        <v>656</v>
      </c>
      <c r="B714" s="96">
        <v>15</v>
      </c>
      <c r="C714" s="110">
        <v>15</v>
      </c>
      <c r="D714" s="97"/>
    </row>
    <row r="715" ht="24.5" customHeight="1" spans="1:4">
      <c r="A715" s="103" t="s">
        <v>134</v>
      </c>
      <c r="B715" s="96"/>
      <c r="C715" s="110"/>
      <c r="D715" s="97"/>
    </row>
    <row r="716" ht="24.5" customHeight="1" spans="1:4">
      <c r="A716" s="103" t="s">
        <v>135</v>
      </c>
      <c r="B716" s="96"/>
      <c r="C716" s="110"/>
      <c r="D716" s="97"/>
    </row>
    <row r="717" ht="24.5" customHeight="1" spans="1:4">
      <c r="A717" s="103" t="s">
        <v>136</v>
      </c>
      <c r="B717" s="96"/>
      <c r="C717" s="110"/>
      <c r="D717" s="97"/>
    </row>
    <row r="718" ht="24.5" customHeight="1" spans="1:4">
      <c r="A718" s="103" t="s">
        <v>657</v>
      </c>
      <c r="B718" s="96"/>
      <c r="C718" s="110"/>
      <c r="D718" s="97"/>
    </row>
    <row r="719" ht="24.5" customHeight="1" spans="1:4">
      <c r="A719" s="103" t="s">
        <v>658</v>
      </c>
      <c r="B719" s="96"/>
      <c r="C719" s="110"/>
      <c r="D719" s="97"/>
    </row>
    <row r="720" ht="24.5" customHeight="1" spans="1:4">
      <c r="A720" s="103" t="s">
        <v>659</v>
      </c>
      <c r="B720" s="96"/>
      <c r="C720" s="110"/>
      <c r="D720" s="97"/>
    </row>
    <row r="721" ht="24.5" customHeight="1" spans="1:4">
      <c r="A721" s="103" t="s">
        <v>660</v>
      </c>
      <c r="B721" s="96"/>
      <c r="C721" s="110"/>
      <c r="D721" s="97"/>
    </row>
    <row r="722" ht="24.5" customHeight="1" spans="1:4">
      <c r="A722" s="103" t="s">
        <v>143</v>
      </c>
      <c r="B722" s="96"/>
      <c r="C722" s="110"/>
      <c r="D722" s="97"/>
    </row>
    <row r="723" ht="24.5" customHeight="1" spans="1:4">
      <c r="A723" s="103" t="s">
        <v>661</v>
      </c>
      <c r="B723" s="96">
        <v>15</v>
      </c>
      <c r="C723" s="110">
        <v>15</v>
      </c>
      <c r="D723" s="97"/>
    </row>
    <row r="724" ht="24.5" customHeight="1" spans="1:4">
      <c r="A724" s="108" t="s">
        <v>662</v>
      </c>
      <c r="B724" s="96">
        <v>421</v>
      </c>
      <c r="C724" s="110">
        <v>421</v>
      </c>
      <c r="D724" s="97"/>
    </row>
    <row r="725" ht="24.5" customHeight="1" spans="1:4">
      <c r="A725" s="103" t="s">
        <v>663</v>
      </c>
      <c r="B725" s="96">
        <v>421</v>
      </c>
      <c r="C725" s="110">
        <v>421</v>
      </c>
      <c r="D725" s="97"/>
    </row>
    <row r="726" ht="24.5" customHeight="1" spans="1:4">
      <c r="A726" s="108" t="s">
        <v>664</v>
      </c>
      <c r="B726" s="96">
        <v>237</v>
      </c>
      <c r="C726" s="110">
        <v>227</v>
      </c>
      <c r="D726" s="97">
        <v>10</v>
      </c>
    </row>
    <row r="727" ht="24.5" customHeight="1" spans="1:4">
      <c r="A727" s="108" t="s">
        <v>665</v>
      </c>
      <c r="B727" s="96">
        <v>27</v>
      </c>
      <c r="C727" s="110">
        <v>27</v>
      </c>
      <c r="D727" s="97"/>
    </row>
    <row r="728" ht="24.5" customHeight="1" spans="1:4">
      <c r="A728" s="103" t="s">
        <v>134</v>
      </c>
      <c r="B728" s="96">
        <v>27</v>
      </c>
      <c r="C728" s="110">
        <v>27</v>
      </c>
      <c r="D728" s="97"/>
    </row>
    <row r="729" ht="24.5" customHeight="1" spans="1:4">
      <c r="A729" s="103" t="s">
        <v>135</v>
      </c>
      <c r="B729" s="96"/>
      <c r="C729" s="110"/>
      <c r="D729" s="97"/>
    </row>
    <row r="730" ht="24.5" customHeight="1" spans="1:4">
      <c r="A730" s="103" t="s">
        <v>136</v>
      </c>
      <c r="B730" s="96"/>
      <c r="C730" s="110"/>
      <c r="D730" s="97"/>
    </row>
    <row r="731" ht="24.5" customHeight="1" spans="1:4">
      <c r="A731" s="103" t="s">
        <v>666</v>
      </c>
      <c r="B731" s="96"/>
      <c r="C731" s="110"/>
      <c r="D731" s="97"/>
    </row>
    <row r="732" ht="24.5" customHeight="1" spans="1:4">
      <c r="A732" s="103" t="s">
        <v>667</v>
      </c>
      <c r="B732" s="96"/>
      <c r="C732" s="110"/>
      <c r="D732" s="97"/>
    </row>
    <row r="733" ht="24.5" customHeight="1" spans="1:4">
      <c r="A733" s="103" t="s">
        <v>668</v>
      </c>
      <c r="B733" s="96"/>
      <c r="C733" s="110"/>
      <c r="D733" s="97"/>
    </row>
    <row r="734" ht="24.5" customHeight="1" spans="1:4">
      <c r="A734" s="103" t="s">
        <v>669</v>
      </c>
      <c r="B734" s="96"/>
      <c r="C734" s="110"/>
      <c r="D734" s="97"/>
    </row>
    <row r="735" ht="24.5" customHeight="1" spans="1:4">
      <c r="A735" s="103" t="s">
        <v>670</v>
      </c>
      <c r="B735" s="96"/>
      <c r="C735" s="110"/>
      <c r="D735" s="97"/>
    </row>
    <row r="736" ht="24.5" customHeight="1" spans="1:4">
      <c r="A736" s="108" t="s">
        <v>671</v>
      </c>
      <c r="B736" s="96">
        <v>50</v>
      </c>
      <c r="C736" s="110">
        <v>50</v>
      </c>
      <c r="D736" s="97"/>
    </row>
    <row r="737" ht="24.5" customHeight="1" spans="1:4">
      <c r="A737" s="103" t="s">
        <v>672</v>
      </c>
      <c r="B737" s="96"/>
      <c r="C737" s="110"/>
      <c r="D737" s="97"/>
    </row>
    <row r="738" ht="24.5" customHeight="1" spans="1:4">
      <c r="A738" s="103" t="s">
        <v>673</v>
      </c>
      <c r="B738" s="96"/>
      <c r="C738" s="110"/>
      <c r="D738" s="97"/>
    </row>
    <row r="739" ht="24.5" customHeight="1" spans="1:4">
      <c r="A739" s="103" t="s">
        <v>674</v>
      </c>
      <c r="B739" s="96">
        <v>50</v>
      </c>
      <c r="C739" s="110">
        <v>50</v>
      </c>
      <c r="D739" s="97"/>
    </row>
    <row r="740" ht="24.5" customHeight="1" spans="1:4">
      <c r="A740" s="108" t="s">
        <v>675</v>
      </c>
      <c r="B740" s="96">
        <v>150</v>
      </c>
      <c r="C740" s="110">
        <v>150</v>
      </c>
      <c r="D740" s="97"/>
    </row>
    <row r="741" ht="24.5" customHeight="1" spans="1:4">
      <c r="A741" s="103" t="s">
        <v>676</v>
      </c>
      <c r="B741" s="96"/>
      <c r="C741" s="110"/>
      <c r="D741" s="97"/>
    </row>
    <row r="742" ht="24.5" customHeight="1" spans="1:4">
      <c r="A742" s="103" t="s">
        <v>677</v>
      </c>
      <c r="B742" s="96"/>
      <c r="C742" s="110"/>
      <c r="D742" s="97"/>
    </row>
    <row r="743" ht="24.5" customHeight="1" spans="1:4">
      <c r="A743" s="103" t="s">
        <v>678</v>
      </c>
      <c r="B743" s="96"/>
      <c r="C743" s="110"/>
      <c r="D743" s="97"/>
    </row>
    <row r="744" ht="24.5" customHeight="1" spans="1:4">
      <c r="A744" s="103" t="s">
        <v>679</v>
      </c>
      <c r="B744" s="96"/>
      <c r="C744" s="110"/>
      <c r="D744" s="97"/>
    </row>
    <row r="745" ht="24.5" customHeight="1" spans="1:4">
      <c r="A745" s="103" t="s">
        <v>680</v>
      </c>
      <c r="B745" s="96"/>
      <c r="C745" s="110"/>
      <c r="D745" s="97"/>
    </row>
    <row r="746" ht="24.5" customHeight="1" spans="1:4">
      <c r="A746" s="103" t="s">
        <v>681</v>
      </c>
      <c r="B746" s="96"/>
      <c r="C746" s="110"/>
      <c r="D746" s="97"/>
    </row>
    <row r="747" ht="24.5" customHeight="1" spans="1:4">
      <c r="A747" s="103" t="s">
        <v>682</v>
      </c>
      <c r="B747" s="96"/>
      <c r="C747" s="110"/>
      <c r="D747" s="97"/>
    </row>
    <row r="748" ht="24.5" customHeight="1" spans="1:4">
      <c r="A748" s="103" t="s">
        <v>683</v>
      </c>
      <c r="B748" s="96">
        <v>150</v>
      </c>
      <c r="C748" s="110">
        <v>150</v>
      </c>
      <c r="D748" s="97"/>
    </row>
    <row r="749" ht="24.5" customHeight="1" spans="1:4">
      <c r="A749" s="108" t="s">
        <v>684</v>
      </c>
      <c r="B749" s="96"/>
      <c r="C749" s="110"/>
      <c r="D749" s="97"/>
    </row>
    <row r="750" ht="24.5" customHeight="1" spans="1:4">
      <c r="A750" s="103" t="s">
        <v>685</v>
      </c>
      <c r="B750" s="96"/>
      <c r="C750" s="110"/>
      <c r="D750" s="97"/>
    </row>
    <row r="751" ht="24.5" customHeight="1" spans="1:4">
      <c r="A751" s="103" t="s">
        <v>686</v>
      </c>
      <c r="B751" s="96"/>
      <c r="C751" s="110"/>
      <c r="D751" s="97"/>
    </row>
    <row r="752" ht="24.5" customHeight="1" spans="1:4">
      <c r="A752" s="103" t="s">
        <v>687</v>
      </c>
      <c r="B752" s="96"/>
      <c r="C752" s="110"/>
      <c r="D752" s="97"/>
    </row>
    <row r="753" ht="24.5" customHeight="1" spans="1:4">
      <c r="A753" s="103" t="s">
        <v>688</v>
      </c>
      <c r="B753" s="96"/>
      <c r="C753" s="110"/>
      <c r="D753" s="97"/>
    </row>
    <row r="754" ht="24.5" customHeight="1" spans="1:4">
      <c r="A754" s="103" t="s">
        <v>689</v>
      </c>
      <c r="B754" s="96"/>
      <c r="C754" s="110"/>
      <c r="D754" s="97"/>
    </row>
    <row r="755" ht="24.5" customHeight="1" spans="1:4">
      <c r="A755" s="108" t="s">
        <v>690</v>
      </c>
      <c r="B755" s="96"/>
      <c r="C755" s="110"/>
      <c r="D755" s="97"/>
    </row>
    <row r="756" ht="24.5" customHeight="1" spans="1:4">
      <c r="A756" s="103" t="s">
        <v>691</v>
      </c>
      <c r="B756" s="96"/>
      <c r="C756" s="110"/>
      <c r="D756" s="97"/>
    </row>
    <row r="757" ht="24.5" customHeight="1" spans="1:4">
      <c r="A757" s="103" t="s">
        <v>692</v>
      </c>
      <c r="B757" s="96"/>
      <c r="C757" s="110"/>
      <c r="D757" s="97"/>
    </row>
    <row r="758" ht="24.5" customHeight="1" spans="1:4">
      <c r="A758" s="103" t="s">
        <v>693</v>
      </c>
      <c r="B758" s="96"/>
      <c r="C758" s="110"/>
      <c r="D758" s="97"/>
    </row>
    <row r="759" ht="24.5" customHeight="1" spans="1:4">
      <c r="A759" s="103" t="s">
        <v>694</v>
      </c>
      <c r="B759" s="96"/>
      <c r="C759" s="110"/>
      <c r="D759" s="97"/>
    </row>
    <row r="760" ht="24.5" customHeight="1" spans="1:4">
      <c r="A760" s="103" t="s">
        <v>695</v>
      </c>
      <c r="B760" s="96"/>
      <c r="C760" s="110"/>
      <c r="D760" s="97"/>
    </row>
    <row r="761" ht="24.5" customHeight="1" spans="1:4">
      <c r="A761" s="108" t="s">
        <v>696</v>
      </c>
      <c r="B761" s="96"/>
      <c r="C761" s="110"/>
      <c r="D761" s="97"/>
    </row>
    <row r="762" ht="24.5" customHeight="1" spans="1:4">
      <c r="A762" s="103" t="s">
        <v>697</v>
      </c>
      <c r="B762" s="96"/>
      <c r="C762" s="110"/>
      <c r="D762" s="97"/>
    </row>
    <row r="763" ht="24.5" customHeight="1" spans="1:4">
      <c r="A763" s="103" t="s">
        <v>698</v>
      </c>
      <c r="B763" s="96"/>
      <c r="C763" s="110"/>
      <c r="D763" s="97"/>
    </row>
    <row r="764" ht="24.5" customHeight="1" spans="1:4">
      <c r="A764" s="103" t="s">
        <v>699</v>
      </c>
      <c r="B764" s="96"/>
      <c r="C764" s="110"/>
      <c r="D764" s="97"/>
    </row>
    <row r="765" ht="24.5" customHeight="1" spans="1:4">
      <c r="A765" s="103" t="s">
        <v>700</v>
      </c>
      <c r="B765" s="96"/>
      <c r="C765" s="110"/>
      <c r="D765" s="97"/>
    </row>
    <row r="766" ht="24.5" customHeight="1" spans="1:4">
      <c r="A766" s="103" t="s">
        <v>701</v>
      </c>
      <c r="B766" s="96"/>
      <c r="C766" s="110"/>
      <c r="D766" s="97"/>
    </row>
    <row r="767" ht="24.5" customHeight="1" spans="1:4">
      <c r="A767" s="108" t="s">
        <v>702</v>
      </c>
      <c r="B767" s="96"/>
      <c r="C767" s="110"/>
      <c r="D767" s="97"/>
    </row>
    <row r="768" ht="24.5" customHeight="1" spans="1:4">
      <c r="A768" s="103" t="s">
        <v>703</v>
      </c>
      <c r="B768" s="96"/>
      <c r="C768" s="110"/>
      <c r="D768" s="97"/>
    </row>
    <row r="769" ht="24.5" customHeight="1" spans="1:4">
      <c r="A769" s="103" t="s">
        <v>704</v>
      </c>
      <c r="B769" s="96"/>
      <c r="C769" s="110"/>
      <c r="D769" s="97"/>
    </row>
    <row r="770" ht="24.5" customHeight="1" spans="1:4">
      <c r="A770" s="108" t="s">
        <v>705</v>
      </c>
      <c r="B770" s="96"/>
      <c r="C770" s="110"/>
      <c r="D770" s="97"/>
    </row>
    <row r="771" ht="24.5" customHeight="1" spans="1:4">
      <c r="A771" s="103" t="s">
        <v>706</v>
      </c>
      <c r="B771" s="96"/>
      <c r="C771" s="110"/>
      <c r="D771" s="97"/>
    </row>
    <row r="772" ht="24.5" customHeight="1" spans="1:4">
      <c r="A772" s="103" t="s">
        <v>707</v>
      </c>
      <c r="B772" s="96"/>
      <c r="C772" s="110"/>
      <c r="D772" s="97"/>
    </row>
    <row r="773" ht="24.5" customHeight="1" spans="1:4">
      <c r="A773" s="103" t="s">
        <v>708</v>
      </c>
      <c r="B773" s="96"/>
      <c r="C773" s="110"/>
      <c r="D773" s="97"/>
    </row>
    <row r="774" ht="24.5" customHeight="1" spans="1:4">
      <c r="A774" s="103" t="s">
        <v>709</v>
      </c>
      <c r="B774" s="96"/>
      <c r="C774" s="110"/>
      <c r="D774" s="97"/>
    </row>
    <row r="775" ht="24.5" customHeight="1" spans="1:4">
      <c r="A775" s="108" t="s">
        <v>710</v>
      </c>
      <c r="B775" s="96"/>
      <c r="C775" s="110"/>
      <c r="D775" s="97"/>
    </row>
    <row r="776" ht="24.5" customHeight="1" spans="1:4">
      <c r="A776" s="103" t="s">
        <v>711</v>
      </c>
      <c r="B776" s="96"/>
      <c r="C776" s="110"/>
      <c r="D776" s="97"/>
    </row>
    <row r="777" ht="24.5" customHeight="1" spans="1:4">
      <c r="A777" s="103" t="s">
        <v>712</v>
      </c>
      <c r="B777" s="96"/>
      <c r="C777" s="110"/>
      <c r="D777" s="97"/>
    </row>
    <row r="778" ht="24.5" customHeight="1" spans="1:4">
      <c r="A778" s="103" t="s">
        <v>713</v>
      </c>
      <c r="B778" s="96"/>
      <c r="C778" s="110"/>
      <c r="D778" s="97"/>
    </row>
    <row r="779" ht="24.5" customHeight="1" spans="1:4">
      <c r="A779" s="103" t="s">
        <v>714</v>
      </c>
      <c r="B779" s="96"/>
      <c r="C779" s="110"/>
      <c r="D779" s="97"/>
    </row>
    <row r="780" ht="24.5" customHeight="1" spans="1:4">
      <c r="A780" s="103" t="s">
        <v>715</v>
      </c>
      <c r="B780" s="96"/>
      <c r="C780" s="110"/>
      <c r="D780" s="97"/>
    </row>
    <row r="781" ht="24.5" customHeight="1" spans="1:4">
      <c r="A781" s="103" t="s">
        <v>716</v>
      </c>
      <c r="B781" s="96"/>
      <c r="C781" s="110"/>
      <c r="D781" s="97"/>
    </row>
    <row r="782" ht="24.5" customHeight="1" spans="1:4">
      <c r="A782" s="103" t="s">
        <v>717</v>
      </c>
      <c r="B782" s="96"/>
      <c r="C782" s="110"/>
      <c r="D782" s="97"/>
    </row>
    <row r="783" ht="24.5" customHeight="1" spans="1:4">
      <c r="A783" s="108" t="s">
        <v>718</v>
      </c>
      <c r="B783" s="96"/>
      <c r="C783" s="110"/>
      <c r="D783" s="97"/>
    </row>
    <row r="784" ht="24.5" customHeight="1" spans="1:4">
      <c r="A784" s="103" t="s">
        <v>134</v>
      </c>
      <c r="B784" s="96"/>
      <c r="C784" s="110"/>
      <c r="D784" s="97"/>
    </row>
    <row r="785" ht="24.5" customHeight="1" spans="1:4">
      <c r="A785" s="103" t="s">
        <v>135</v>
      </c>
      <c r="B785" s="96"/>
      <c r="C785" s="110"/>
      <c r="D785" s="97"/>
    </row>
    <row r="786" ht="24.5" customHeight="1" spans="1:4">
      <c r="A786" s="103" t="s">
        <v>136</v>
      </c>
      <c r="B786" s="96"/>
      <c r="C786" s="110"/>
      <c r="D786" s="97"/>
    </row>
    <row r="787" ht="24.5" customHeight="1" spans="1:4">
      <c r="A787" s="103" t="s">
        <v>719</v>
      </c>
      <c r="B787" s="96"/>
      <c r="C787" s="110"/>
      <c r="D787" s="97"/>
    </row>
    <row r="788" ht="24.5" customHeight="1" spans="1:4">
      <c r="A788" s="103" t="s">
        <v>720</v>
      </c>
      <c r="B788" s="96"/>
      <c r="C788" s="110"/>
      <c r="D788" s="97"/>
    </row>
    <row r="789" ht="24.5" customHeight="1" spans="1:4">
      <c r="A789" s="103" t="s">
        <v>721</v>
      </c>
      <c r="B789" s="96"/>
      <c r="C789" s="110"/>
      <c r="D789" s="97"/>
    </row>
    <row r="790" ht="24.5" customHeight="1" spans="1:4">
      <c r="A790" s="103" t="s">
        <v>722</v>
      </c>
      <c r="B790" s="96"/>
      <c r="C790" s="110"/>
      <c r="D790" s="97"/>
    </row>
    <row r="791" ht="24.5" customHeight="1" spans="1:4">
      <c r="A791" s="103" t="s">
        <v>723</v>
      </c>
      <c r="B791" s="96"/>
      <c r="C791" s="110"/>
      <c r="D791" s="97"/>
    </row>
    <row r="792" ht="24.5" customHeight="1" spans="1:4">
      <c r="A792" s="103" t="s">
        <v>724</v>
      </c>
      <c r="B792" s="96"/>
      <c r="C792" s="110"/>
      <c r="D792" s="97"/>
    </row>
    <row r="793" ht="24.5" customHeight="1" spans="1:4">
      <c r="A793" s="103" t="s">
        <v>725</v>
      </c>
      <c r="B793" s="96"/>
      <c r="C793" s="110"/>
      <c r="D793" s="97"/>
    </row>
    <row r="794" ht="24.5" customHeight="1" spans="1:4">
      <c r="A794" s="103" t="s">
        <v>177</v>
      </c>
      <c r="B794" s="96"/>
      <c r="C794" s="110"/>
      <c r="D794" s="97"/>
    </row>
    <row r="795" ht="24.5" customHeight="1" spans="1:4">
      <c r="A795" s="103" t="s">
        <v>726</v>
      </c>
      <c r="B795" s="96"/>
      <c r="C795" s="110"/>
      <c r="D795" s="97"/>
    </row>
    <row r="796" ht="24.5" customHeight="1" spans="1:4">
      <c r="A796" s="103" t="s">
        <v>143</v>
      </c>
      <c r="B796" s="96"/>
      <c r="C796" s="110"/>
      <c r="D796" s="97"/>
    </row>
    <row r="797" ht="24.5" customHeight="1" spans="1:4">
      <c r="A797" s="103" t="s">
        <v>727</v>
      </c>
      <c r="B797" s="96"/>
      <c r="C797" s="110"/>
      <c r="D797" s="97"/>
    </row>
    <row r="798" ht="24.5" customHeight="1" spans="1:4">
      <c r="A798" s="108" t="s">
        <v>728</v>
      </c>
      <c r="B798" s="96">
        <v>10</v>
      </c>
      <c r="C798" s="110"/>
      <c r="D798" s="97">
        <v>10</v>
      </c>
    </row>
    <row r="799" ht="24.5" customHeight="1" spans="1:4">
      <c r="A799" s="108" t="s">
        <v>729</v>
      </c>
      <c r="B799" s="96">
        <v>16354</v>
      </c>
      <c r="C799" s="110">
        <v>16354</v>
      </c>
      <c r="D799" s="97"/>
    </row>
    <row r="800" ht="24.5" customHeight="1" spans="1:4">
      <c r="A800" s="108" t="s">
        <v>730</v>
      </c>
      <c r="B800" s="96">
        <v>2124</v>
      </c>
      <c r="C800" s="110">
        <v>2124</v>
      </c>
      <c r="D800" s="97"/>
    </row>
    <row r="801" ht="24.5" customHeight="1" spans="1:4">
      <c r="A801" s="103" t="s">
        <v>731</v>
      </c>
      <c r="B801" s="96">
        <v>1751</v>
      </c>
      <c r="C801" s="110">
        <v>1751</v>
      </c>
      <c r="D801" s="97"/>
    </row>
    <row r="802" ht="24.5" customHeight="1" spans="1:4">
      <c r="A802" s="103" t="s">
        <v>732</v>
      </c>
      <c r="B802" s="96"/>
      <c r="C802" s="110"/>
      <c r="D802" s="97"/>
    </row>
    <row r="803" ht="24.5" customHeight="1" spans="1:4">
      <c r="A803" s="103" t="s">
        <v>733</v>
      </c>
      <c r="B803" s="96"/>
      <c r="C803" s="110"/>
      <c r="D803" s="97"/>
    </row>
    <row r="804" ht="24.5" customHeight="1" spans="1:4">
      <c r="A804" s="103" t="s">
        <v>734</v>
      </c>
      <c r="B804" s="96">
        <v>373</v>
      </c>
      <c r="C804" s="110">
        <v>373</v>
      </c>
      <c r="D804" s="97"/>
    </row>
    <row r="805" ht="24.5" customHeight="1" spans="1:4">
      <c r="A805" s="103" t="s">
        <v>735</v>
      </c>
      <c r="B805" s="96"/>
      <c r="C805" s="110"/>
      <c r="D805" s="97"/>
    </row>
    <row r="806" ht="24.5" customHeight="1" spans="1:4">
      <c r="A806" s="103" t="s">
        <v>736</v>
      </c>
      <c r="B806" s="96"/>
      <c r="C806" s="110"/>
      <c r="D806" s="97"/>
    </row>
    <row r="807" ht="24.5" customHeight="1" spans="1:4">
      <c r="A807" s="103" t="s">
        <v>737</v>
      </c>
      <c r="B807" s="96"/>
      <c r="C807" s="110"/>
      <c r="D807" s="97"/>
    </row>
    <row r="808" ht="24.5" customHeight="1" spans="1:4">
      <c r="A808" s="103" t="s">
        <v>738</v>
      </c>
      <c r="B808" s="96"/>
      <c r="C808" s="110"/>
      <c r="D808" s="97"/>
    </row>
    <row r="809" ht="24.5" customHeight="1" spans="1:4">
      <c r="A809" s="103" t="s">
        <v>739</v>
      </c>
      <c r="B809" s="96"/>
      <c r="C809" s="110"/>
      <c r="D809" s="97"/>
    </row>
    <row r="810" ht="24.5" customHeight="1" spans="1:4">
      <c r="A810" s="103" t="s">
        <v>740</v>
      </c>
      <c r="B810" s="96"/>
      <c r="C810" s="110"/>
      <c r="D810" s="97"/>
    </row>
    <row r="811" ht="24.5" customHeight="1" spans="1:4">
      <c r="A811" s="103" t="s">
        <v>741</v>
      </c>
      <c r="B811" s="96"/>
      <c r="C811" s="110"/>
      <c r="D811" s="97"/>
    </row>
    <row r="812" ht="24.5" customHeight="1" spans="1:4">
      <c r="A812" s="103" t="s">
        <v>742</v>
      </c>
      <c r="B812" s="96">
        <v>20</v>
      </c>
      <c r="C812" s="110">
        <v>20</v>
      </c>
      <c r="D812" s="97"/>
    </row>
    <row r="813" ht="24.5" customHeight="1" spans="1:4">
      <c r="A813" s="108" t="s">
        <v>743</v>
      </c>
      <c r="B813" s="96">
        <v>10100</v>
      </c>
      <c r="C813" s="110">
        <v>10100</v>
      </c>
      <c r="D813" s="97"/>
    </row>
    <row r="814" ht="24.5" customHeight="1" spans="1:4">
      <c r="A814" s="103" t="s">
        <v>744</v>
      </c>
      <c r="B814" s="96"/>
      <c r="C814" s="110"/>
      <c r="D814" s="97"/>
    </row>
    <row r="815" ht="24.5" customHeight="1" spans="1:4">
      <c r="A815" s="103" t="s">
        <v>745</v>
      </c>
      <c r="B815" s="96">
        <v>10100</v>
      </c>
      <c r="C815" s="110">
        <v>10100</v>
      </c>
      <c r="D815" s="97"/>
    </row>
    <row r="816" ht="24.5" customHeight="1" spans="1:4">
      <c r="A816" s="108" t="s">
        <v>746</v>
      </c>
      <c r="B816" s="96">
        <v>4110</v>
      </c>
      <c r="C816" s="110">
        <v>4110</v>
      </c>
      <c r="D816" s="97"/>
    </row>
    <row r="817" ht="24.5" customHeight="1" spans="1:4">
      <c r="A817" s="108" t="s">
        <v>747</v>
      </c>
      <c r="B817" s="96"/>
      <c r="C817" s="110"/>
      <c r="D817" s="97"/>
    </row>
    <row r="818" ht="24.5" customHeight="1" spans="1:4">
      <c r="A818" s="108" t="s">
        <v>748</v>
      </c>
      <c r="B818" s="96"/>
      <c r="C818" s="110"/>
      <c r="D818" s="97"/>
    </row>
    <row r="819" ht="24.5" customHeight="1" spans="1:4">
      <c r="A819" s="108" t="s">
        <v>749</v>
      </c>
      <c r="B819" s="96">
        <v>16525</v>
      </c>
      <c r="C819" s="110">
        <v>16412</v>
      </c>
      <c r="D819" s="97">
        <v>113</v>
      </c>
    </row>
    <row r="820" ht="24.5" customHeight="1" spans="1:4">
      <c r="A820" s="108" t="s">
        <v>750</v>
      </c>
      <c r="B820" s="96">
        <v>1845</v>
      </c>
      <c r="C820" s="110">
        <v>1845</v>
      </c>
      <c r="D820" s="97"/>
    </row>
    <row r="821" ht="24.5" customHeight="1" spans="1:4">
      <c r="A821" s="103" t="s">
        <v>731</v>
      </c>
      <c r="B821" s="96"/>
      <c r="C821" s="110"/>
      <c r="D821" s="97"/>
    </row>
    <row r="822" ht="24.5" customHeight="1" spans="1:4">
      <c r="A822" s="103" t="s">
        <v>732</v>
      </c>
      <c r="B822" s="96"/>
      <c r="C822" s="110"/>
      <c r="D822" s="97"/>
    </row>
    <row r="823" ht="24.5" customHeight="1" spans="1:4">
      <c r="A823" s="103" t="s">
        <v>733</v>
      </c>
      <c r="B823" s="96"/>
      <c r="C823" s="110"/>
      <c r="D823" s="97"/>
    </row>
    <row r="824" ht="24.5" customHeight="1" spans="1:4">
      <c r="A824" s="103" t="s">
        <v>751</v>
      </c>
      <c r="B824" s="96"/>
      <c r="C824" s="110"/>
      <c r="D824" s="97"/>
    </row>
    <row r="825" ht="24.5" customHeight="1" spans="1:4">
      <c r="A825" s="103" t="s">
        <v>752</v>
      </c>
      <c r="B825" s="96"/>
      <c r="C825" s="110"/>
      <c r="D825" s="97"/>
    </row>
    <row r="826" ht="24.5" customHeight="1" spans="1:4">
      <c r="A826" s="103" t="s">
        <v>753</v>
      </c>
      <c r="B826" s="96"/>
      <c r="C826" s="110"/>
      <c r="D826" s="97"/>
    </row>
    <row r="827" ht="24.5" customHeight="1" spans="1:4">
      <c r="A827" s="103" t="s">
        <v>754</v>
      </c>
      <c r="B827" s="96"/>
      <c r="C827" s="110"/>
      <c r="D827" s="97"/>
    </row>
    <row r="828" ht="24.5" customHeight="1" spans="1:4">
      <c r="A828" s="103" t="s">
        <v>755</v>
      </c>
      <c r="B828" s="96"/>
      <c r="C828" s="110"/>
      <c r="D828" s="97"/>
    </row>
    <row r="829" ht="24.5" customHeight="1" spans="1:4">
      <c r="A829" s="103" t="s">
        <v>756</v>
      </c>
      <c r="B829" s="96"/>
      <c r="C829" s="110"/>
      <c r="D829" s="97"/>
    </row>
    <row r="830" ht="24.5" customHeight="1" spans="1:4">
      <c r="A830" s="103" t="s">
        <v>757</v>
      </c>
      <c r="B830" s="96"/>
      <c r="C830" s="110"/>
      <c r="D830" s="97"/>
    </row>
    <row r="831" ht="24.5" customHeight="1" spans="1:4">
      <c r="A831" s="103" t="s">
        <v>758</v>
      </c>
      <c r="B831" s="96"/>
      <c r="C831" s="110"/>
      <c r="D831" s="97"/>
    </row>
    <row r="832" ht="24.5" customHeight="1" spans="1:4">
      <c r="A832" s="103" t="s">
        <v>759</v>
      </c>
      <c r="B832" s="96"/>
      <c r="C832" s="110"/>
      <c r="D832" s="97"/>
    </row>
    <row r="833" ht="24.5" customHeight="1" spans="1:4">
      <c r="A833" s="103" t="s">
        <v>760</v>
      </c>
      <c r="B833" s="96"/>
      <c r="C833" s="110"/>
      <c r="D833" s="97"/>
    </row>
    <row r="834" ht="24.5" customHeight="1" spans="1:4">
      <c r="A834" s="103" t="s">
        <v>761</v>
      </c>
      <c r="B834" s="96"/>
      <c r="C834" s="110"/>
      <c r="D834" s="97"/>
    </row>
    <row r="835" ht="24.5" customHeight="1" spans="1:4">
      <c r="A835" s="103" t="s">
        <v>762</v>
      </c>
      <c r="B835" s="96"/>
      <c r="C835" s="110"/>
      <c r="D835" s="97"/>
    </row>
    <row r="836" ht="24.5" customHeight="1" spans="1:4">
      <c r="A836" s="103" t="s">
        <v>763</v>
      </c>
      <c r="B836" s="96"/>
      <c r="C836" s="110"/>
      <c r="D836" s="97"/>
    </row>
    <row r="837" ht="24.5" customHeight="1" spans="1:4">
      <c r="A837" s="103" t="s">
        <v>764</v>
      </c>
      <c r="B837" s="96"/>
      <c r="C837" s="110"/>
      <c r="D837" s="97"/>
    </row>
    <row r="838" ht="24.5" customHeight="1" spans="1:4">
      <c r="A838" s="103" t="s">
        <v>765</v>
      </c>
      <c r="B838" s="96"/>
      <c r="C838" s="110"/>
      <c r="D838" s="97"/>
    </row>
    <row r="839" ht="24.5" customHeight="1" spans="1:4">
      <c r="A839" s="103" t="s">
        <v>766</v>
      </c>
      <c r="B839" s="96">
        <v>43</v>
      </c>
      <c r="C839" s="110">
        <v>43</v>
      </c>
      <c r="D839" s="97"/>
    </row>
    <row r="840" ht="24.5" customHeight="1" spans="1:4">
      <c r="A840" s="103" t="s">
        <v>767</v>
      </c>
      <c r="B840" s="96"/>
      <c r="C840" s="110"/>
      <c r="D840" s="97"/>
    </row>
    <row r="841" ht="24.5" customHeight="1" spans="1:4">
      <c r="A841" s="103" t="s">
        <v>768</v>
      </c>
      <c r="B841" s="96"/>
      <c r="C841" s="110"/>
      <c r="D841" s="97"/>
    </row>
    <row r="842" ht="24.5" customHeight="1" spans="1:4">
      <c r="A842" s="103" t="s">
        <v>769</v>
      </c>
      <c r="B842" s="96">
        <v>1000</v>
      </c>
      <c r="C842" s="110">
        <v>1000</v>
      </c>
      <c r="D842" s="97"/>
    </row>
    <row r="843" ht="24.5" customHeight="1" spans="1:4">
      <c r="A843" s="103" t="s">
        <v>770</v>
      </c>
      <c r="B843" s="96"/>
      <c r="C843" s="110"/>
      <c r="D843" s="97"/>
    </row>
    <row r="844" ht="24.5" customHeight="1" spans="1:4">
      <c r="A844" s="103" t="s">
        <v>771</v>
      </c>
      <c r="B844" s="96"/>
      <c r="C844" s="110"/>
      <c r="D844" s="97"/>
    </row>
    <row r="845" ht="24.5" customHeight="1" spans="1:4">
      <c r="A845" s="103" t="s">
        <v>772</v>
      </c>
      <c r="B845" s="96"/>
      <c r="C845" s="110"/>
      <c r="D845" s="97"/>
    </row>
    <row r="846" ht="24.5" customHeight="1" spans="1:4">
      <c r="A846" s="103" t="s">
        <v>773</v>
      </c>
      <c r="B846" s="96">
        <v>802</v>
      </c>
      <c r="C846" s="110">
        <v>802</v>
      </c>
      <c r="D846" s="97"/>
    </row>
    <row r="847" ht="24.5" customHeight="1" spans="1:4">
      <c r="A847" s="108" t="s">
        <v>774</v>
      </c>
      <c r="B847" s="96">
        <v>74</v>
      </c>
      <c r="C847" s="110">
        <v>50</v>
      </c>
      <c r="D847" s="97">
        <v>24</v>
      </c>
    </row>
    <row r="848" ht="24.5" customHeight="1" spans="1:4">
      <c r="A848" s="103" t="s">
        <v>731</v>
      </c>
      <c r="B848" s="96"/>
      <c r="C848" s="110"/>
      <c r="D848" s="97"/>
    </row>
    <row r="849" ht="24.5" customHeight="1" spans="1:4">
      <c r="A849" s="103" t="s">
        <v>732</v>
      </c>
      <c r="B849" s="96"/>
      <c r="C849" s="110"/>
      <c r="D849" s="97"/>
    </row>
    <row r="850" ht="24.5" customHeight="1" spans="1:4">
      <c r="A850" s="103" t="s">
        <v>733</v>
      </c>
      <c r="B850" s="96"/>
      <c r="C850" s="110"/>
      <c r="D850" s="97"/>
    </row>
    <row r="851" ht="24.5" customHeight="1" spans="1:4">
      <c r="A851" s="103" t="s">
        <v>775</v>
      </c>
      <c r="B851" s="96"/>
      <c r="C851" s="110"/>
      <c r="D851" s="97"/>
    </row>
    <row r="852" ht="24.5" customHeight="1" spans="1:4">
      <c r="A852" s="103" t="s">
        <v>776</v>
      </c>
      <c r="B852" s="96"/>
      <c r="C852" s="110"/>
      <c r="D852" s="97"/>
    </row>
    <row r="853" ht="24.5" customHeight="1" spans="1:4">
      <c r="A853" s="103" t="s">
        <v>777</v>
      </c>
      <c r="B853" s="96"/>
      <c r="C853" s="110"/>
      <c r="D853" s="97"/>
    </row>
    <row r="854" ht="24.5" customHeight="1" spans="1:4">
      <c r="A854" s="103" t="s">
        <v>778</v>
      </c>
      <c r="B854" s="96"/>
      <c r="C854" s="110"/>
      <c r="D854" s="97"/>
    </row>
    <row r="855" ht="24.5" customHeight="1" spans="1:4">
      <c r="A855" s="103" t="s">
        <v>779</v>
      </c>
      <c r="B855" s="96"/>
      <c r="C855" s="110"/>
      <c r="D855" s="97"/>
    </row>
    <row r="856" ht="24.5" customHeight="1" spans="1:4">
      <c r="A856" s="103" t="s">
        <v>780</v>
      </c>
      <c r="B856" s="96">
        <v>24</v>
      </c>
      <c r="C856" s="110"/>
      <c r="D856" s="97">
        <v>24</v>
      </c>
    </row>
    <row r="857" ht="24.5" customHeight="1" spans="1:4">
      <c r="A857" s="103" t="s">
        <v>781</v>
      </c>
      <c r="B857" s="96"/>
      <c r="C857" s="110"/>
      <c r="D857" s="97"/>
    </row>
    <row r="858" ht="24.5" customHeight="1" spans="1:4">
      <c r="A858" s="103" t="s">
        <v>782</v>
      </c>
      <c r="B858" s="96"/>
      <c r="C858" s="110"/>
      <c r="D858" s="97"/>
    </row>
    <row r="859" ht="24.5" customHeight="1" spans="1:4">
      <c r="A859" s="103" t="s">
        <v>783</v>
      </c>
      <c r="B859" s="96"/>
      <c r="C859" s="110"/>
      <c r="D859" s="97"/>
    </row>
    <row r="860" ht="24.5" customHeight="1" spans="1:4">
      <c r="A860" s="103" t="s">
        <v>784</v>
      </c>
      <c r="B860" s="96"/>
      <c r="C860" s="110"/>
      <c r="D860" s="97"/>
    </row>
    <row r="861" ht="24.5" customHeight="1" spans="1:4">
      <c r="A861" s="103" t="s">
        <v>785</v>
      </c>
      <c r="B861" s="96"/>
      <c r="C861" s="110"/>
      <c r="D861" s="97"/>
    </row>
    <row r="862" ht="24.5" customHeight="1" spans="1:4">
      <c r="A862" s="103" t="s">
        <v>786</v>
      </c>
      <c r="B862" s="96"/>
      <c r="C862" s="110"/>
      <c r="D862" s="97"/>
    </row>
    <row r="863" ht="24.5" customHeight="1" spans="1:4">
      <c r="A863" s="103" t="s">
        <v>787</v>
      </c>
      <c r="B863" s="96"/>
      <c r="C863" s="110"/>
      <c r="D863" s="97"/>
    </row>
    <row r="864" ht="24.5" customHeight="1" spans="1:4">
      <c r="A864" s="103" t="s">
        <v>788</v>
      </c>
      <c r="B864" s="96"/>
      <c r="C864" s="110"/>
      <c r="D864" s="97"/>
    </row>
    <row r="865" ht="24.5" customHeight="1" spans="1:4">
      <c r="A865" s="103" t="s">
        <v>789</v>
      </c>
      <c r="B865" s="96"/>
      <c r="C865" s="110"/>
      <c r="D865" s="97"/>
    </row>
    <row r="866" ht="24.5" customHeight="1" spans="1:4">
      <c r="A866" s="103" t="s">
        <v>790</v>
      </c>
      <c r="B866" s="96"/>
      <c r="C866" s="110"/>
      <c r="D866" s="97"/>
    </row>
    <row r="867" ht="24.5" customHeight="1" spans="1:4">
      <c r="A867" s="103" t="s">
        <v>791</v>
      </c>
      <c r="B867" s="96"/>
      <c r="C867" s="110"/>
      <c r="D867" s="97"/>
    </row>
    <row r="868" ht="24.5" customHeight="1" spans="1:4">
      <c r="A868" s="103" t="s">
        <v>792</v>
      </c>
      <c r="B868" s="96"/>
      <c r="C868" s="110"/>
      <c r="D868" s="97"/>
    </row>
    <row r="869" ht="24.5" customHeight="1" spans="1:4">
      <c r="A869" s="103" t="s">
        <v>793</v>
      </c>
      <c r="B869" s="96"/>
      <c r="C869" s="110"/>
      <c r="D869" s="97"/>
    </row>
    <row r="870" ht="24.5" customHeight="1" spans="1:4">
      <c r="A870" s="103" t="s">
        <v>794</v>
      </c>
      <c r="B870" s="96"/>
      <c r="C870" s="110"/>
      <c r="D870" s="97"/>
    </row>
    <row r="871" ht="24.5" customHeight="1" spans="1:4">
      <c r="A871" s="103" t="s">
        <v>795</v>
      </c>
      <c r="B871" s="96"/>
      <c r="C871" s="110"/>
      <c r="D871" s="97"/>
    </row>
    <row r="872" ht="24.5" customHeight="1" spans="1:4">
      <c r="A872" s="103" t="s">
        <v>796</v>
      </c>
      <c r="B872" s="96"/>
      <c r="C872" s="110"/>
      <c r="D872" s="97"/>
    </row>
    <row r="873" ht="24.5" customHeight="1" spans="1:4">
      <c r="A873" s="103" t="s">
        <v>797</v>
      </c>
      <c r="B873" s="96"/>
      <c r="C873" s="110"/>
      <c r="D873" s="97"/>
    </row>
    <row r="874" ht="24.5" customHeight="1" spans="1:4">
      <c r="A874" s="103" t="s">
        <v>798</v>
      </c>
      <c r="B874" s="96">
        <v>50</v>
      </c>
      <c r="C874" s="110">
        <v>50</v>
      </c>
      <c r="D874" s="97"/>
    </row>
    <row r="875" ht="24.5" customHeight="1" spans="1:4">
      <c r="A875" s="108" t="s">
        <v>799</v>
      </c>
      <c r="B875" s="96">
        <v>13411</v>
      </c>
      <c r="C875" s="110">
        <v>13411</v>
      </c>
      <c r="D875" s="97"/>
    </row>
    <row r="876" ht="24.5" customHeight="1" spans="1:4">
      <c r="A876" s="103" t="s">
        <v>731</v>
      </c>
      <c r="B876" s="96"/>
      <c r="C876" s="110"/>
      <c r="D876" s="97"/>
    </row>
    <row r="877" ht="24.5" customHeight="1" spans="1:4">
      <c r="A877" s="103" t="s">
        <v>732</v>
      </c>
      <c r="B877" s="96"/>
      <c r="C877" s="110"/>
      <c r="D877" s="97"/>
    </row>
    <row r="878" ht="24.5" customHeight="1" spans="1:4">
      <c r="A878" s="103" t="s">
        <v>733</v>
      </c>
      <c r="B878" s="96"/>
      <c r="C878" s="110"/>
      <c r="D878" s="97"/>
    </row>
    <row r="879" ht="24.5" customHeight="1" spans="1:4">
      <c r="A879" s="103" t="s">
        <v>800</v>
      </c>
      <c r="B879" s="96"/>
      <c r="C879" s="110"/>
      <c r="D879" s="97"/>
    </row>
    <row r="880" ht="24.5" customHeight="1" spans="1:4">
      <c r="A880" s="103" t="s">
        <v>801</v>
      </c>
      <c r="B880" s="96">
        <v>1050</v>
      </c>
      <c r="C880" s="110">
        <v>1050</v>
      </c>
      <c r="D880" s="97"/>
    </row>
    <row r="881" ht="24.5" customHeight="1" spans="1:4">
      <c r="A881" s="103" t="s">
        <v>802</v>
      </c>
      <c r="B881" s="96"/>
      <c r="C881" s="110"/>
      <c r="D881" s="97"/>
    </row>
    <row r="882" ht="24.5" customHeight="1" spans="1:4">
      <c r="A882" s="103" t="s">
        <v>803</v>
      </c>
      <c r="B882" s="96"/>
      <c r="C882" s="110"/>
      <c r="D882" s="97"/>
    </row>
    <row r="883" ht="24.5" customHeight="1" spans="1:4">
      <c r="A883" s="103" t="s">
        <v>804</v>
      </c>
      <c r="B883" s="96"/>
      <c r="C883" s="110"/>
      <c r="D883" s="97"/>
    </row>
    <row r="884" ht="24.5" customHeight="1" spans="1:4">
      <c r="A884" s="103" t="s">
        <v>805</v>
      </c>
      <c r="B884" s="96"/>
      <c r="C884" s="110"/>
      <c r="D884" s="97"/>
    </row>
    <row r="885" ht="24.5" customHeight="1" spans="1:4">
      <c r="A885" s="103" t="s">
        <v>806</v>
      </c>
      <c r="B885" s="96"/>
      <c r="C885" s="110"/>
      <c r="D885" s="97"/>
    </row>
    <row r="886" ht="24.5" customHeight="1" spans="1:4">
      <c r="A886" s="103" t="s">
        <v>807</v>
      </c>
      <c r="B886" s="96"/>
      <c r="C886" s="110"/>
      <c r="D886" s="97"/>
    </row>
    <row r="887" ht="24.5" customHeight="1" spans="1:4">
      <c r="A887" s="103" t="s">
        <v>808</v>
      </c>
      <c r="B887" s="96"/>
      <c r="C887" s="110"/>
      <c r="D887" s="97"/>
    </row>
    <row r="888" ht="24.5" customHeight="1" spans="1:4">
      <c r="A888" s="103" t="s">
        <v>809</v>
      </c>
      <c r="B888" s="96"/>
      <c r="C888" s="110"/>
      <c r="D888" s="97"/>
    </row>
    <row r="889" ht="24.5" customHeight="1" spans="1:4">
      <c r="A889" s="103" t="s">
        <v>810</v>
      </c>
      <c r="B889" s="96">
        <v>30</v>
      </c>
      <c r="C889" s="110">
        <v>30</v>
      </c>
      <c r="D889" s="97"/>
    </row>
    <row r="890" ht="24.5" customHeight="1" spans="1:4">
      <c r="A890" s="103" t="s">
        <v>811</v>
      </c>
      <c r="B890" s="96"/>
      <c r="C890" s="110"/>
      <c r="D890" s="97"/>
    </row>
    <row r="891" ht="24.5" customHeight="1" spans="1:4">
      <c r="A891" s="103" t="s">
        <v>812</v>
      </c>
      <c r="B891" s="96"/>
      <c r="C891" s="110"/>
      <c r="D891" s="97"/>
    </row>
    <row r="892" ht="24.5" customHeight="1" spans="1:4">
      <c r="A892" s="103" t="s">
        <v>813</v>
      </c>
      <c r="B892" s="96"/>
      <c r="C892" s="110"/>
      <c r="D892" s="97"/>
    </row>
    <row r="893" ht="24.5" customHeight="1" spans="1:4">
      <c r="A893" s="103" t="s">
        <v>814</v>
      </c>
      <c r="B893" s="96"/>
      <c r="C893" s="110"/>
      <c r="D893" s="97"/>
    </row>
    <row r="894" ht="24.5" customHeight="1" spans="1:4">
      <c r="A894" s="103" t="s">
        <v>815</v>
      </c>
      <c r="B894" s="96"/>
      <c r="C894" s="110"/>
      <c r="D894" s="97"/>
    </row>
    <row r="895" ht="24.5" customHeight="1" spans="1:4">
      <c r="A895" s="103" t="s">
        <v>816</v>
      </c>
      <c r="B895" s="96"/>
      <c r="C895" s="110"/>
      <c r="D895" s="97"/>
    </row>
    <row r="896" ht="24.5" customHeight="1" spans="1:4">
      <c r="A896" s="103" t="s">
        <v>817</v>
      </c>
      <c r="B896" s="96"/>
      <c r="C896" s="110"/>
      <c r="D896" s="97"/>
    </row>
    <row r="897" ht="24.5" customHeight="1" spans="1:4">
      <c r="A897" s="103" t="s">
        <v>818</v>
      </c>
      <c r="B897" s="96"/>
      <c r="C897" s="110"/>
      <c r="D897" s="97"/>
    </row>
    <row r="898" ht="24.5" customHeight="1" spans="1:4">
      <c r="A898" s="103" t="s">
        <v>819</v>
      </c>
      <c r="B898" s="96"/>
      <c r="C898" s="110"/>
      <c r="D898" s="97"/>
    </row>
    <row r="899" ht="24.5" customHeight="1" spans="1:4">
      <c r="A899" s="103" t="s">
        <v>791</v>
      </c>
      <c r="B899" s="96"/>
      <c r="C899" s="110"/>
      <c r="D899" s="97"/>
    </row>
    <row r="900" ht="24.5" customHeight="1" spans="1:4">
      <c r="A900" s="103" t="s">
        <v>820</v>
      </c>
      <c r="B900" s="96"/>
      <c r="C900" s="110"/>
      <c r="D900" s="97"/>
    </row>
    <row r="901" ht="24.5" customHeight="1" spans="1:4">
      <c r="A901" s="103" t="s">
        <v>821</v>
      </c>
      <c r="B901" s="96"/>
      <c r="C901" s="110"/>
      <c r="D901" s="97"/>
    </row>
    <row r="902" ht="24.5" customHeight="1" spans="1:4">
      <c r="A902" s="103" t="s">
        <v>822</v>
      </c>
      <c r="B902" s="96">
        <v>12331</v>
      </c>
      <c r="C902" s="110">
        <v>12331</v>
      </c>
      <c r="D902" s="97"/>
    </row>
    <row r="903" ht="24.5" customHeight="1" spans="1:4">
      <c r="A903" s="108" t="s">
        <v>823</v>
      </c>
      <c r="B903" s="96"/>
      <c r="C903" s="110"/>
      <c r="D903" s="97"/>
    </row>
    <row r="904" ht="24.5" customHeight="1" spans="1:4">
      <c r="A904" s="103" t="s">
        <v>731</v>
      </c>
      <c r="B904" s="96"/>
      <c r="C904" s="110"/>
      <c r="D904" s="97"/>
    </row>
    <row r="905" ht="24.5" customHeight="1" spans="1:4">
      <c r="A905" s="103" t="s">
        <v>732</v>
      </c>
      <c r="B905" s="96"/>
      <c r="C905" s="110"/>
      <c r="D905" s="97"/>
    </row>
    <row r="906" ht="24.5" customHeight="1" spans="1:4">
      <c r="A906" s="103" t="s">
        <v>733</v>
      </c>
      <c r="B906" s="96"/>
      <c r="C906" s="110"/>
      <c r="D906" s="97"/>
    </row>
    <row r="907" ht="24.5" customHeight="1" spans="1:4">
      <c r="A907" s="103" t="s">
        <v>824</v>
      </c>
      <c r="B907" s="96"/>
      <c r="C907" s="110"/>
      <c r="D907" s="97"/>
    </row>
    <row r="908" ht="24.5" customHeight="1" spans="1:4">
      <c r="A908" s="103" t="s">
        <v>825</v>
      </c>
      <c r="B908" s="96"/>
      <c r="C908" s="110"/>
      <c r="D908" s="97"/>
    </row>
    <row r="909" ht="24.5" customHeight="1" spans="1:4">
      <c r="A909" s="103" t="s">
        <v>826</v>
      </c>
      <c r="B909" s="96"/>
      <c r="C909" s="110"/>
      <c r="D909" s="97"/>
    </row>
    <row r="910" ht="24.5" customHeight="1" spans="1:4">
      <c r="A910" s="103" t="s">
        <v>827</v>
      </c>
      <c r="B910" s="96"/>
      <c r="C910" s="110"/>
      <c r="D910" s="97"/>
    </row>
    <row r="911" ht="24.5" customHeight="1" spans="1:4">
      <c r="A911" s="103" t="s">
        <v>828</v>
      </c>
      <c r="B911" s="96"/>
      <c r="C911" s="110"/>
      <c r="D911" s="97"/>
    </row>
    <row r="912" ht="24.5" customHeight="1" spans="1:4">
      <c r="A912" s="103" t="s">
        <v>829</v>
      </c>
      <c r="B912" s="96"/>
      <c r="C912" s="110"/>
      <c r="D912" s="97"/>
    </row>
    <row r="913" ht="24.5" customHeight="1" spans="1:4">
      <c r="A913" s="103" t="s">
        <v>830</v>
      </c>
      <c r="B913" s="96"/>
      <c r="C913" s="110"/>
      <c r="D913" s="97"/>
    </row>
    <row r="914" ht="24.5" customHeight="1" spans="1:4">
      <c r="A914" s="108" t="s">
        <v>831</v>
      </c>
      <c r="B914" s="96">
        <v>299</v>
      </c>
      <c r="C914" s="110">
        <v>210</v>
      </c>
      <c r="D914" s="97">
        <v>89</v>
      </c>
    </row>
    <row r="915" ht="24.5" customHeight="1" spans="1:4">
      <c r="A915" s="103" t="s">
        <v>731</v>
      </c>
      <c r="B915" s="96"/>
      <c r="C915" s="110"/>
      <c r="D915" s="97"/>
    </row>
    <row r="916" ht="24.5" customHeight="1" spans="1:4">
      <c r="A916" s="103" t="s">
        <v>732</v>
      </c>
      <c r="B916" s="96"/>
      <c r="C916" s="110"/>
      <c r="D916" s="97"/>
    </row>
    <row r="917" ht="24.5" customHeight="1" spans="1:4">
      <c r="A917" s="103" t="s">
        <v>733</v>
      </c>
      <c r="B917" s="96"/>
      <c r="C917" s="110"/>
      <c r="D917" s="97"/>
    </row>
    <row r="918" ht="24.5" customHeight="1" spans="1:4">
      <c r="A918" s="103" t="s">
        <v>832</v>
      </c>
      <c r="B918" s="96"/>
      <c r="C918" s="110"/>
      <c r="D918" s="97"/>
    </row>
    <row r="919" ht="24.5" customHeight="1" spans="1:4">
      <c r="A919" s="103" t="s">
        <v>833</v>
      </c>
      <c r="B919" s="96"/>
      <c r="C919" s="110"/>
      <c r="D919" s="97"/>
    </row>
    <row r="920" ht="24.5" customHeight="1" spans="1:4">
      <c r="A920" s="103" t="s">
        <v>834</v>
      </c>
      <c r="B920" s="96"/>
      <c r="C920" s="110"/>
      <c r="D920" s="97"/>
    </row>
    <row r="921" ht="24.5" customHeight="1" spans="1:4">
      <c r="A921" s="103" t="s">
        <v>835</v>
      </c>
      <c r="B921" s="96"/>
      <c r="C921" s="110"/>
      <c r="D921" s="97"/>
    </row>
    <row r="922" ht="24.5" customHeight="1" spans="1:4">
      <c r="A922" s="103" t="s">
        <v>836</v>
      </c>
      <c r="B922" s="96"/>
      <c r="C922" s="110"/>
      <c r="D922" s="97"/>
    </row>
    <row r="923" ht="24.5" customHeight="1" spans="1:4">
      <c r="A923" s="103" t="s">
        <v>837</v>
      </c>
      <c r="B923" s="96"/>
      <c r="C923" s="110"/>
      <c r="D923" s="97"/>
    </row>
    <row r="924" ht="24.5" customHeight="1" spans="1:4">
      <c r="A924" s="103" t="s">
        <v>838</v>
      </c>
      <c r="B924" s="96">
        <v>299</v>
      </c>
      <c r="C924" s="110">
        <v>210</v>
      </c>
      <c r="D924" s="97">
        <v>89</v>
      </c>
    </row>
    <row r="925" ht="24.5" customHeight="1" spans="1:4">
      <c r="A925" s="108" t="s">
        <v>839</v>
      </c>
      <c r="B925" s="96"/>
      <c r="C925" s="106"/>
      <c r="D925" s="97"/>
    </row>
    <row r="926" ht="24.5" customHeight="1" spans="1:4">
      <c r="A926" s="103" t="s">
        <v>840</v>
      </c>
      <c r="B926" s="96"/>
      <c r="C926" s="110"/>
      <c r="D926" s="97"/>
    </row>
    <row r="927" ht="24.5" customHeight="1" spans="1:4">
      <c r="A927" s="103" t="s">
        <v>841</v>
      </c>
      <c r="B927" s="96"/>
      <c r="C927" s="110"/>
      <c r="D927" s="97"/>
    </row>
    <row r="928" ht="24.5" customHeight="1" spans="1:4">
      <c r="A928" s="103" t="s">
        <v>842</v>
      </c>
      <c r="B928" s="96"/>
      <c r="C928" s="110"/>
      <c r="D928" s="97"/>
    </row>
    <row r="929" ht="24.5" customHeight="1" spans="1:4">
      <c r="A929" s="103" t="s">
        <v>843</v>
      </c>
      <c r="B929" s="96"/>
      <c r="C929" s="110"/>
      <c r="D929" s="97"/>
    </row>
    <row r="930" ht="24.5" customHeight="1" spans="1:4">
      <c r="A930" s="103" t="s">
        <v>844</v>
      </c>
      <c r="B930" s="96"/>
      <c r="C930" s="110"/>
      <c r="D930" s="97"/>
    </row>
    <row r="931" ht="24.5" customHeight="1" spans="1:4">
      <c r="A931" s="108" t="s">
        <v>845</v>
      </c>
      <c r="B931" s="96">
        <v>624</v>
      </c>
      <c r="C931" s="110">
        <v>624</v>
      </c>
      <c r="D931" s="97"/>
    </row>
    <row r="932" ht="24.5" customHeight="1" spans="1:4">
      <c r="A932" s="103" t="s">
        <v>846</v>
      </c>
      <c r="B932" s="96">
        <v>150</v>
      </c>
      <c r="C932" s="110">
        <v>150</v>
      </c>
      <c r="D932" s="97"/>
    </row>
    <row r="933" ht="24.5" customHeight="1" spans="1:4">
      <c r="A933" s="103" t="s">
        <v>847</v>
      </c>
      <c r="B933" s="96"/>
      <c r="C933" s="110"/>
      <c r="D933" s="97"/>
    </row>
    <row r="934" ht="24.5" customHeight="1" spans="1:4">
      <c r="A934" s="103" t="s">
        <v>848</v>
      </c>
      <c r="B934" s="96">
        <v>244</v>
      </c>
      <c r="C934" s="110">
        <v>244</v>
      </c>
      <c r="D934" s="97"/>
    </row>
    <row r="935" ht="24.5" customHeight="1" spans="1:4">
      <c r="A935" s="103" t="s">
        <v>849</v>
      </c>
      <c r="B935" s="96"/>
      <c r="C935" s="110"/>
      <c r="D935" s="97"/>
    </row>
    <row r="936" ht="24.5" customHeight="1" spans="1:4">
      <c r="A936" s="103" t="s">
        <v>850</v>
      </c>
      <c r="B936" s="96"/>
      <c r="C936" s="110"/>
      <c r="D936" s="97"/>
    </row>
    <row r="937" ht="24.5" customHeight="1" spans="1:4">
      <c r="A937" s="103" t="s">
        <v>851</v>
      </c>
      <c r="B937" s="96">
        <v>230</v>
      </c>
      <c r="C937" s="110">
        <v>230</v>
      </c>
      <c r="D937" s="97"/>
    </row>
    <row r="938" ht="24.5" customHeight="1" spans="1:4">
      <c r="A938" s="108" t="s">
        <v>852</v>
      </c>
      <c r="B938" s="96">
        <v>26</v>
      </c>
      <c r="C938" s="110">
        <v>26</v>
      </c>
      <c r="D938" s="97"/>
    </row>
    <row r="939" ht="24.5" customHeight="1" spans="1:4">
      <c r="A939" s="103" t="s">
        <v>853</v>
      </c>
      <c r="B939" s="96"/>
      <c r="C939" s="110"/>
      <c r="D939" s="97"/>
    </row>
    <row r="940" ht="24.5" customHeight="1" spans="1:4">
      <c r="A940" s="103" t="s">
        <v>854</v>
      </c>
      <c r="B940" s="96"/>
      <c r="C940" s="110"/>
      <c r="D940" s="97"/>
    </row>
    <row r="941" ht="24.5" customHeight="1" spans="1:4">
      <c r="A941" s="103" t="s">
        <v>855</v>
      </c>
      <c r="B941" s="96">
        <v>16</v>
      </c>
      <c r="C941" s="110">
        <v>16</v>
      </c>
      <c r="D941" s="97"/>
    </row>
    <row r="942" ht="24.5" customHeight="1" spans="1:4">
      <c r="A942" s="103" t="s">
        <v>856</v>
      </c>
      <c r="B942" s="96">
        <v>10</v>
      </c>
      <c r="C942" s="110">
        <v>10</v>
      </c>
      <c r="D942" s="97"/>
    </row>
    <row r="943" ht="24.5" customHeight="1" spans="1:4">
      <c r="A943" s="103" t="s">
        <v>857</v>
      </c>
      <c r="B943" s="96"/>
      <c r="C943" s="110"/>
      <c r="D943" s="97"/>
    </row>
    <row r="944" ht="24.5" customHeight="1" spans="1:4">
      <c r="A944" s="103" t="s">
        <v>858</v>
      </c>
      <c r="B944" s="96"/>
      <c r="C944" s="110"/>
      <c r="D944" s="97"/>
    </row>
    <row r="945" ht="24.5" customHeight="1" spans="1:4">
      <c r="A945" s="108" t="s">
        <v>859</v>
      </c>
      <c r="B945" s="96"/>
      <c r="C945" s="110"/>
      <c r="D945" s="97"/>
    </row>
    <row r="946" ht="24.5" customHeight="1" spans="1:4">
      <c r="A946" s="103" t="s">
        <v>860</v>
      </c>
      <c r="B946" s="96"/>
      <c r="C946" s="110"/>
      <c r="D946" s="97"/>
    </row>
    <row r="947" ht="24.5" customHeight="1" spans="1:4">
      <c r="A947" s="103" t="s">
        <v>861</v>
      </c>
      <c r="B947" s="96"/>
      <c r="C947" s="110"/>
      <c r="D947" s="97"/>
    </row>
    <row r="948" ht="24.5" customHeight="1" spans="1:4">
      <c r="A948" s="103" t="s">
        <v>862</v>
      </c>
      <c r="B948" s="96"/>
      <c r="C948" s="110"/>
      <c r="D948" s="97"/>
    </row>
    <row r="949" ht="24.5" customHeight="1" spans="1:4">
      <c r="A949" s="108" t="s">
        <v>863</v>
      </c>
      <c r="B949" s="96">
        <v>246</v>
      </c>
      <c r="C949" s="110">
        <v>246</v>
      </c>
      <c r="D949" s="97"/>
    </row>
    <row r="950" ht="24.5" customHeight="1" spans="1:4">
      <c r="A950" s="103" t="s">
        <v>864</v>
      </c>
      <c r="B950" s="96"/>
      <c r="C950" s="110"/>
      <c r="D950" s="97"/>
    </row>
    <row r="951" ht="24.5" customHeight="1" spans="1:4">
      <c r="A951" s="103" t="s">
        <v>865</v>
      </c>
      <c r="B951" s="96">
        <v>246</v>
      </c>
      <c r="C951" s="110">
        <v>246</v>
      </c>
      <c r="D951" s="97"/>
    </row>
    <row r="952" ht="24.5" customHeight="1" spans="1:4">
      <c r="A952" s="108" t="s">
        <v>866</v>
      </c>
      <c r="B952" s="96"/>
      <c r="C952" s="110"/>
      <c r="D952" s="97"/>
    </row>
    <row r="953" ht="24.5" customHeight="1" spans="1:4">
      <c r="A953" s="108" t="s">
        <v>867</v>
      </c>
      <c r="B953" s="96"/>
      <c r="C953" s="110"/>
      <c r="D953" s="97"/>
    </row>
    <row r="954" ht="24.5" customHeight="1" spans="1:4">
      <c r="A954" s="103" t="s">
        <v>731</v>
      </c>
      <c r="B954" s="96"/>
      <c r="C954" s="110"/>
      <c r="D954" s="97"/>
    </row>
    <row r="955" ht="24.5" customHeight="1" spans="1:4">
      <c r="A955" s="103" t="s">
        <v>732</v>
      </c>
      <c r="B955" s="96"/>
      <c r="C955" s="110"/>
      <c r="D955" s="97"/>
    </row>
    <row r="956" ht="24.5" customHeight="1" spans="1:4">
      <c r="A956" s="103" t="s">
        <v>733</v>
      </c>
      <c r="B956" s="96"/>
      <c r="C956" s="110"/>
      <c r="D956" s="97"/>
    </row>
    <row r="957" ht="24.5" customHeight="1" spans="1:4">
      <c r="A957" s="103" t="s">
        <v>868</v>
      </c>
      <c r="B957" s="96"/>
      <c r="C957" s="110"/>
      <c r="D957" s="97"/>
    </row>
    <row r="958" ht="24.5" customHeight="1" spans="1:4">
      <c r="A958" s="103" t="s">
        <v>869</v>
      </c>
      <c r="B958" s="96"/>
      <c r="C958" s="110"/>
      <c r="D958" s="97"/>
    </row>
    <row r="959" ht="24.5" customHeight="1" spans="1:4">
      <c r="A959" s="103" t="s">
        <v>870</v>
      </c>
      <c r="B959" s="96"/>
      <c r="C959" s="110"/>
      <c r="D959" s="97"/>
    </row>
    <row r="960" ht="24.5" customHeight="1" spans="1:4">
      <c r="A960" s="103" t="s">
        <v>871</v>
      </c>
      <c r="B960" s="96"/>
      <c r="C960" s="110"/>
      <c r="D960" s="97"/>
    </row>
    <row r="961" ht="24.5" customHeight="1" spans="1:4">
      <c r="A961" s="103" t="s">
        <v>872</v>
      </c>
      <c r="B961" s="96"/>
      <c r="C961" s="110"/>
      <c r="D961" s="97"/>
    </row>
    <row r="962" ht="24.5" customHeight="1" spans="1:4">
      <c r="A962" s="103" t="s">
        <v>873</v>
      </c>
      <c r="B962" s="96"/>
      <c r="C962" s="110"/>
      <c r="D962" s="97"/>
    </row>
    <row r="963" ht="24.5" customHeight="1" spans="1:4">
      <c r="A963" s="103" t="s">
        <v>874</v>
      </c>
      <c r="B963" s="96"/>
      <c r="C963" s="110"/>
      <c r="D963" s="97"/>
    </row>
    <row r="964" ht="24.5" customHeight="1" spans="1:4">
      <c r="A964" s="103" t="s">
        <v>875</v>
      </c>
      <c r="B964" s="96"/>
      <c r="C964" s="110"/>
      <c r="D964" s="97"/>
    </row>
    <row r="965" ht="24.5" customHeight="1" spans="1:4">
      <c r="A965" s="103" t="s">
        <v>876</v>
      </c>
      <c r="B965" s="96"/>
      <c r="C965" s="110"/>
      <c r="D965" s="97"/>
    </row>
    <row r="966" ht="24.5" customHeight="1" spans="1:4">
      <c r="A966" s="103" t="s">
        <v>877</v>
      </c>
      <c r="B966" s="96"/>
      <c r="C966" s="110"/>
      <c r="D966" s="97"/>
    </row>
    <row r="967" ht="24.5" customHeight="1" spans="1:4">
      <c r="A967" s="103" t="s">
        <v>878</v>
      </c>
      <c r="B967" s="96"/>
      <c r="C967" s="110"/>
      <c r="D967" s="97"/>
    </row>
    <row r="968" ht="24.5" customHeight="1" spans="1:4">
      <c r="A968" s="103" t="s">
        <v>879</v>
      </c>
      <c r="B968" s="96"/>
      <c r="C968" s="110"/>
      <c r="D968" s="97"/>
    </row>
    <row r="969" ht="24.5" customHeight="1" spans="1:4">
      <c r="A969" s="103" t="s">
        <v>880</v>
      </c>
      <c r="B969" s="96"/>
      <c r="C969" s="110"/>
      <c r="D969" s="97"/>
    </row>
    <row r="970" ht="24.5" customHeight="1" spans="1:4">
      <c r="A970" s="103" t="s">
        <v>881</v>
      </c>
      <c r="B970" s="96"/>
      <c r="C970" s="110"/>
      <c r="D970" s="97"/>
    </row>
    <row r="971" ht="24.5" customHeight="1" spans="1:4">
      <c r="A971" s="103" t="s">
        <v>882</v>
      </c>
      <c r="B971" s="96"/>
      <c r="C971" s="110"/>
      <c r="D971" s="97"/>
    </row>
    <row r="972" ht="24.5" customHeight="1" spans="1:4">
      <c r="A972" s="103" t="s">
        <v>883</v>
      </c>
      <c r="B972" s="96"/>
      <c r="C972" s="110"/>
      <c r="D972" s="97"/>
    </row>
    <row r="973" ht="24.5" customHeight="1" spans="1:4">
      <c r="A973" s="103" t="s">
        <v>884</v>
      </c>
      <c r="B973" s="96"/>
      <c r="C973" s="110"/>
      <c r="D973" s="97"/>
    </row>
    <row r="974" ht="24.5" customHeight="1" spans="1:4">
      <c r="A974" s="103" t="s">
        <v>885</v>
      </c>
      <c r="B974" s="96"/>
      <c r="C974" s="110"/>
      <c r="D974" s="97"/>
    </row>
    <row r="975" ht="24.5" customHeight="1" spans="1:4">
      <c r="A975" s="103" t="s">
        <v>886</v>
      </c>
      <c r="B975" s="96"/>
      <c r="C975" s="110"/>
      <c r="D975" s="97"/>
    </row>
    <row r="976" ht="24.5" customHeight="1" spans="1:4">
      <c r="A976" s="103" t="s">
        <v>887</v>
      </c>
      <c r="B976" s="96"/>
      <c r="C976" s="110"/>
      <c r="D976" s="97"/>
    </row>
    <row r="977" ht="24.5" customHeight="1" spans="1:4">
      <c r="A977" s="103" t="s">
        <v>888</v>
      </c>
      <c r="B977" s="96"/>
      <c r="C977" s="110"/>
      <c r="D977" s="97"/>
    </row>
    <row r="978" ht="24.5" customHeight="1" spans="1:4">
      <c r="A978" s="103" t="s">
        <v>889</v>
      </c>
      <c r="B978" s="96"/>
      <c r="C978" s="110"/>
      <c r="D978" s="97"/>
    </row>
    <row r="979" ht="24.5" customHeight="1" spans="1:4">
      <c r="A979" s="103" t="s">
        <v>890</v>
      </c>
      <c r="B979" s="96"/>
      <c r="C979" s="110"/>
      <c r="D979" s="97"/>
    </row>
    <row r="980" ht="24.5" customHeight="1" spans="1:4">
      <c r="A980" s="103" t="s">
        <v>891</v>
      </c>
      <c r="B980" s="96"/>
      <c r="C980" s="110"/>
      <c r="D980" s="97"/>
    </row>
    <row r="981" ht="24.5" customHeight="1" spans="1:4">
      <c r="A981" s="103" t="s">
        <v>892</v>
      </c>
      <c r="B981" s="96"/>
      <c r="C981" s="110"/>
      <c r="D981" s="97"/>
    </row>
    <row r="982" ht="24.5" customHeight="1" spans="1:4">
      <c r="A982" s="103" t="s">
        <v>893</v>
      </c>
      <c r="B982" s="96"/>
      <c r="C982" s="110"/>
      <c r="D982" s="97"/>
    </row>
    <row r="983" ht="24.5" customHeight="1" spans="1:4">
      <c r="A983" s="108" t="s">
        <v>894</v>
      </c>
      <c r="B983" s="96"/>
      <c r="C983" s="110"/>
      <c r="D983" s="97"/>
    </row>
    <row r="984" ht="24.5" customHeight="1" spans="1:4">
      <c r="A984" s="103" t="s">
        <v>731</v>
      </c>
      <c r="B984" s="96"/>
      <c r="C984" s="110"/>
      <c r="D984" s="97"/>
    </row>
    <row r="985" ht="24.5" customHeight="1" spans="1:4">
      <c r="A985" s="103" t="s">
        <v>732</v>
      </c>
      <c r="B985" s="96"/>
      <c r="C985" s="110"/>
      <c r="D985" s="97"/>
    </row>
    <row r="986" ht="24.5" customHeight="1" spans="1:4">
      <c r="A986" s="103" t="s">
        <v>733</v>
      </c>
      <c r="B986" s="96"/>
      <c r="C986" s="110"/>
      <c r="D986" s="97"/>
    </row>
    <row r="987" ht="24.5" customHeight="1" spans="1:4">
      <c r="A987" s="103" t="s">
        <v>895</v>
      </c>
      <c r="B987" s="96"/>
      <c r="C987" s="110"/>
      <c r="D987" s="97"/>
    </row>
    <row r="988" ht="24.5" customHeight="1" spans="1:4">
      <c r="A988" s="103" t="s">
        <v>896</v>
      </c>
      <c r="B988" s="96"/>
      <c r="C988" s="110"/>
      <c r="D988" s="97"/>
    </row>
    <row r="989" ht="24.5" customHeight="1" spans="1:4">
      <c r="A989" s="103" t="s">
        <v>897</v>
      </c>
      <c r="B989" s="96"/>
      <c r="C989" s="110"/>
      <c r="D989" s="97"/>
    </row>
    <row r="990" ht="24.5" customHeight="1" spans="1:4">
      <c r="A990" s="103" t="s">
        <v>898</v>
      </c>
      <c r="B990" s="96"/>
      <c r="C990" s="110"/>
      <c r="D990" s="97"/>
    </row>
    <row r="991" ht="24.5" customHeight="1" spans="1:4">
      <c r="A991" s="103" t="s">
        <v>899</v>
      </c>
      <c r="B991" s="96"/>
      <c r="C991" s="110"/>
      <c r="D991" s="97"/>
    </row>
    <row r="992" ht="24.5" customHeight="1" spans="1:4">
      <c r="A992" s="103" t="s">
        <v>900</v>
      </c>
      <c r="B992" s="96"/>
      <c r="C992" s="110"/>
      <c r="D992" s="97"/>
    </row>
    <row r="993" ht="24.5" customHeight="1" spans="1:4">
      <c r="A993" s="108" t="s">
        <v>901</v>
      </c>
      <c r="B993" s="96"/>
      <c r="C993" s="110"/>
      <c r="D993" s="97"/>
    </row>
    <row r="994" ht="24.5" customHeight="1" spans="1:4">
      <c r="A994" s="103" t="s">
        <v>731</v>
      </c>
      <c r="B994" s="96"/>
      <c r="C994" s="110"/>
      <c r="D994" s="97"/>
    </row>
    <row r="995" ht="24.5" customHeight="1" spans="1:4">
      <c r="A995" s="103" t="s">
        <v>732</v>
      </c>
      <c r="B995" s="96"/>
      <c r="C995" s="110"/>
      <c r="D995" s="97"/>
    </row>
    <row r="996" ht="24.5" customHeight="1" spans="1:4">
      <c r="A996" s="103" t="s">
        <v>733</v>
      </c>
      <c r="B996" s="96"/>
      <c r="C996" s="110"/>
      <c r="D996" s="97"/>
    </row>
    <row r="997" ht="24.5" customHeight="1" spans="1:4">
      <c r="A997" s="103" t="s">
        <v>902</v>
      </c>
      <c r="B997" s="96"/>
      <c r="C997" s="110"/>
      <c r="D997" s="97"/>
    </row>
    <row r="998" ht="24.5" customHeight="1" spans="1:4">
      <c r="A998" s="103" t="s">
        <v>903</v>
      </c>
      <c r="B998" s="96"/>
      <c r="C998" s="110"/>
      <c r="D998" s="97"/>
    </row>
    <row r="999" ht="24.5" customHeight="1" spans="1:4">
      <c r="A999" s="103" t="s">
        <v>904</v>
      </c>
      <c r="B999" s="96"/>
      <c r="C999" s="110"/>
      <c r="D999" s="97"/>
    </row>
    <row r="1000" ht="24.5" customHeight="1" spans="1:4">
      <c r="A1000" s="103" t="s">
        <v>905</v>
      </c>
      <c r="B1000" s="96"/>
      <c r="C1000" s="110"/>
      <c r="D1000" s="97"/>
    </row>
    <row r="1001" ht="24.5" customHeight="1" spans="1:4">
      <c r="A1001" s="103" t="s">
        <v>906</v>
      </c>
      <c r="B1001" s="96"/>
      <c r="C1001" s="110"/>
      <c r="D1001" s="97"/>
    </row>
    <row r="1002" ht="24.5" customHeight="1" spans="1:4">
      <c r="A1002" s="103" t="s">
        <v>907</v>
      </c>
      <c r="B1002" s="96"/>
      <c r="C1002" s="110"/>
      <c r="D1002" s="97"/>
    </row>
    <row r="1003" ht="24.5" customHeight="1" spans="1:4">
      <c r="A1003" s="108" t="s">
        <v>908</v>
      </c>
      <c r="B1003" s="96"/>
      <c r="C1003" s="110"/>
      <c r="D1003" s="97"/>
    </row>
    <row r="1004" ht="24.5" customHeight="1" spans="1:4">
      <c r="A1004" s="103" t="s">
        <v>909</v>
      </c>
      <c r="B1004" s="96"/>
      <c r="C1004" s="110"/>
      <c r="D1004" s="97"/>
    </row>
    <row r="1005" ht="24.5" customHeight="1" spans="1:4">
      <c r="A1005" s="103" t="s">
        <v>910</v>
      </c>
      <c r="B1005" s="96"/>
      <c r="C1005" s="110"/>
      <c r="D1005" s="97"/>
    </row>
    <row r="1006" ht="24.5" customHeight="1" spans="1:4">
      <c r="A1006" s="103" t="s">
        <v>911</v>
      </c>
      <c r="B1006" s="96"/>
      <c r="C1006" s="110"/>
      <c r="D1006" s="97"/>
    </row>
    <row r="1007" ht="24.5" customHeight="1" spans="1:4">
      <c r="A1007" s="103" t="s">
        <v>912</v>
      </c>
      <c r="B1007" s="96"/>
      <c r="C1007" s="110"/>
      <c r="D1007" s="97"/>
    </row>
    <row r="1008" ht="24.5" customHeight="1" spans="1:4">
      <c r="A1008" s="108" t="s">
        <v>913</v>
      </c>
      <c r="B1008" s="96"/>
      <c r="C1008" s="110"/>
      <c r="D1008" s="97"/>
    </row>
    <row r="1009" ht="24.5" customHeight="1" spans="1:4">
      <c r="A1009" s="103" t="s">
        <v>731</v>
      </c>
      <c r="B1009" s="96"/>
      <c r="C1009" s="110"/>
      <c r="D1009" s="97"/>
    </row>
    <row r="1010" ht="24.5" customHeight="1" spans="1:4">
      <c r="A1010" s="103" t="s">
        <v>732</v>
      </c>
      <c r="B1010" s="96"/>
      <c r="C1010" s="110"/>
      <c r="D1010" s="97"/>
    </row>
    <row r="1011" ht="24.5" customHeight="1" spans="1:4">
      <c r="A1011" s="103" t="s">
        <v>733</v>
      </c>
      <c r="B1011" s="96"/>
      <c r="C1011" s="110"/>
      <c r="D1011" s="97"/>
    </row>
    <row r="1012" ht="24.5" customHeight="1" spans="1:4">
      <c r="A1012" s="103" t="s">
        <v>899</v>
      </c>
      <c r="B1012" s="96"/>
      <c r="C1012" s="110"/>
      <c r="D1012" s="97"/>
    </row>
    <row r="1013" ht="24.5" customHeight="1" spans="1:4">
      <c r="A1013" s="103" t="s">
        <v>914</v>
      </c>
      <c r="B1013" s="96"/>
      <c r="C1013" s="110"/>
      <c r="D1013" s="97"/>
    </row>
    <row r="1014" ht="24.5" customHeight="1" spans="1:4">
      <c r="A1014" s="103" t="s">
        <v>915</v>
      </c>
      <c r="B1014" s="96"/>
      <c r="C1014" s="110"/>
      <c r="D1014" s="97"/>
    </row>
    <row r="1015" ht="24.5" customHeight="1" spans="1:4">
      <c r="A1015" s="108" t="s">
        <v>916</v>
      </c>
      <c r="B1015" s="96"/>
      <c r="C1015" s="110"/>
      <c r="D1015" s="97"/>
    </row>
    <row r="1016" ht="24.5" customHeight="1" spans="1:4">
      <c r="A1016" s="103" t="s">
        <v>917</v>
      </c>
      <c r="B1016" s="96"/>
      <c r="C1016" s="110"/>
      <c r="D1016" s="97"/>
    </row>
    <row r="1017" ht="24.5" customHeight="1" spans="1:4">
      <c r="A1017" s="103" t="s">
        <v>918</v>
      </c>
      <c r="B1017" s="96"/>
      <c r="C1017" s="110"/>
      <c r="D1017" s="97"/>
    </row>
    <row r="1018" ht="24.5" customHeight="1" spans="1:4">
      <c r="A1018" s="103" t="s">
        <v>919</v>
      </c>
      <c r="B1018" s="96"/>
      <c r="C1018" s="110"/>
      <c r="D1018" s="97"/>
    </row>
    <row r="1019" ht="24.5" customHeight="1" spans="1:4">
      <c r="A1019" s="103" t="s">
        <v>920</v>
      </c>
      <c r="B1019" s="96"/>
      <c r="C1019" s="110"/>
      <c r="D1019" s="97"/>
    </row>
    <row r="1020" ht="24.5" customHeight="1" spans="1:4">
      <c r="A1020" s="108" t="s">
        <v>921</v>
      </c>
      <c r="B1020" s="96"/>
      <c r="C1020" s="110"/>
      <c r="D1020" s="97"/>
    </row>
    <row r="1021" ht="24.5" customHeight="1" spans="1:4">
      <c r="A1021" s="103" t="s">
        <v>922</v>
      </c>
      <c r="B1021" s="96"/>
      <c r="C1021" s="110"/>
      <c r="D1021" s="97"/>
    </row>
    <row r="1022" ht="24.5" customHeight="1" spans="1:4">
      <c r="A1022" s="103" t="s">
        <v>923</v>
      </c>
      <c r="B1022" s="96"/>
      <c r="C1022" s="110"/>
      <c r="D1022" s="97"/>
    </row>
    <row r="1023" ht="24.5" customHeight="1" spans="1:4">
      <c r="A1023" s="108" t="s">
        <v>924</v>
      </c>
      <c r="B1023" s="96">
        <v>16600</v>
      </c>
      <c r="C1023" s="110">
        <v>16600</v>
      </c>
      <c r="D1023" s="97"/>
    </row>
    <row r="1024" ht="24.5" customHeight="1" spans="1:4">
      <c r="A1024" s="108" t="s">
        <v>925</v>
      </c>
      <c r="B1024" s="96"/>
      <c r="C1024" s="110"/>
      <c r="D1024" s="97"/>
    </row>
    <row r="1025" ht="24.5" customHeight="1" spans="1:4">
      <c r="A1025" s="103" t="s">
        <v>731</v>
      </c>
      <c r="B1025" s="96"/>
      <c r="C1025" s="110"/>
      <c r="D1025" s="97"/>
    </row>
    <row r="1026" ht="24.5" customHeight="1" spans="1:4">
      <c r="A1026" s="103" t="s">
        <v>732</v>
      </c>
      <c r="B1026" s="96"/>
      <c r="C1026" s="110"/>
      <c r="D1026" s="97"/>
    </row>
    <row r="1027" ht="24.5" customHeight="1" spans="1:4">
      <c r="A1027" s="103" t="s">
        <v>733</v>
      </c>
      <c r="B1027" s="96"/>
      <c r="C1027" s="110"/>
      <c r="D1027" s="97"/>
    </row>
    <row r="1028" ht="24.5" customHeight="1" spans="1:4">
      <c r="A1028" s="103" t="s">
        <v>926</v>
      </c>
      <c r="B1028" s="96"/>
      <c r="C1028" s="110"/>
      <c r="D1028" s="97"/>
    </row>
    <row r="1029" ht="24.5" customHeight="1" spans="1:4">
      <c r="A1029" s="103" t="s">
        <v>927</v>
      </c>
      <c r="B1029" s="96"/>
      <c r="C1029" s="110"/>
      <c r="D1029" s="97"/>
    </row>
    <row r="1030" ht="24.5" customHeight="1" spans="1:4">
      <c r="A1030" s="103" t="s">
        <v>928</v>
      </c>
      <c r="B1030" s="96"/>
      <c r="C1030" s="110"/>
      <c r="D1030" s="97"/>
    </row>
    <row r="1031" ht="24.5" customHeight="1" spans="1:4">
      <c r="A1031" s="103" t="s">
        <v>929</v>
      </c>
      <c r="B1031" s="96"/>
      <c r="C1031" s="110"/>
      <c r="D1031" s="97"/>
    </row>
    <row r="1032" ht="24.5" customHeight="1" spans="1:4">
      <c r="A1032" s="103" t="s">
        <v>930</v>
      </c>
      <c r="B1032" s="96"/>
      <c r="C1032" s="110"/>
      <c r="D1032" s="97"/>
    </row>
    <row r="1033" ht="24.5" customHeight="1" spans="1:4">
      <c r="A1033" s="103" t="s">
        <v>931</v>
      </c>
      <c r="B1033" s="96"/>
      <c r="C1033" s="110"/>
      <c r="D1033" s="97"/>
    </row>
    <row r="1034" ht="24.5" customHeight="1" spans="1:4">
      <c r="A1034" s="108" t="s">
        <v>932</v>
      </c>
      <c r="B1034" s="96"/>
      <c r="C1034" s="110"/>
      <c r="D1034" s="97"/>
    </row>
    <row r="1035" ht="24.5" customHeight="1" spans="1:4">
      <c r="A1035" s="103" t="s">
        <v>731</v>
      </c>
      <c r="B1035" s="96"/>
      <c r="C1035" s="110"/>
      <c r="D1035" s="97"/>
    </row>
    <row r="1036" ht="24.5" customHeight="1" spans="1:4">
      <c r="A1036" s="103" t="s">
        <v>732</v>
      </c>
      <c r="B1036" s="96"/>
      <c r="C1036" s="110"/>
      <c r="D1036" s="97"/>
    </row>
    <row r="1037" ht="24.5" customHeight="1" spans="1:4">
      <c r="A1037" s="103" t="s">
        <v>733</v>
      </c>
      <c r="B1037" s="96"/>
      <c r="C1037" s="110"/>
      <c r="D1037" s="97"/>
    </row>
    <row r="1038" ht="24.5" customHeight="1" spans="1:4">
      <c r="A1038" s="103" t="s">
        <v>933</v>
      </c>
      <c r="B1038" s="96"/>
      <c r="C1038" s="110"/>
      <c r="D1038" s="97"/>
    </row>
    <row r="1039" ht="24.5" customHeight="1" spans="1:4">
      <c r="A1039" s="103" t="s">
        <v>934</v>
      </c>
      <c r="B1039" s="96"/>
      <c r="C1039" s="110"/>
      <c r="D1039" s="97"/>
    </row>
    <row r="1040" ht="24.5" customHeight="1" spans="1:4">
      <c r="A1040" s="103" t="s">
        <v>935</v>
      </c>
      <c r="B1040" s="96"/>
      <c r="C1040" s="110"/>
      <c r="D1040" s="97"/>
    </row>
    <row r="1041" ht="24.5" customHeight="1" spans="1:4">
      <c r="A1041" s="103" t="s">
        <v>936</v>
      </c>
      <c r="B1041" s="96"/>
      <c r="C1041" s="110"/>
      <c r="D1041" s="97"/>
    </row>
    <row r="1042" ht="24.5" customHeight="1" spans="1:4">
      <c r="A1042" s="103" t="s">
        <v>937</v>
      </c>
      <c r="B1042" s="96"/>
      <c r="C1042" s="110"/>
      <c r="D1042" s="97"/>
    </row>
    <row r="1043" ht="24.5" customHeight="1" spans="1:4">
      <c r="A1043" s="103" t="s">
        <v>938</v>
      </c>
      <c r="B1043" s="96"/>
      <c r="C1043" s="110"/>
      <c r="D1043" s="97"/>
    </row>
    <row r="1044" ht="24.5" customHeight="1" spans="1:4">
      <c r="A1044" s="103" t="s">
        <v>939</v>
      </c>
      <c r="B1044" s="96"/>
      <c r="C1044" s="110"/>
      <c r="D1044" s="97"/>
    </row>
    <row r="1045" ht="24.5" customHeight="1" spans="1:4">
      <c r="A1045" s="103" t="s">
        <v>940</v>
      </c>
      <c r="B1045" s="96"/>
      <c r="C1045" s="110"/>
      <c r="D1045" s="97"/>
    </row>
    <row r="1046" ht="24.5" customHeight="1" spans="1:4">
      <c r="A1046" s="103" t="s">
        <v>941</v>
      </c>
      <c r="B1046" s="96"/>
      <c r="C1046" s="110"/>
      <c r="D1046" s="97"/>
    </row>
    <row r="1047" ht="24.5" customHeight="1" spans="1:4">
      <c r="A1047" s="103" t="s">
        <v>942</v>
      </c>
      <c r="B1047" s="96"/>
      <c r="C1047" s="110"/>
      <c r="D1047" s="97"/>
    </row>
    <row r="1048" ht="24.5" customHeight="1" spans="1:4">
      <c r="A1048" s="103" t="s">
        <v>943</v>
      </c>
      <c r="B1048" s="96"/>
      <c r="C1048" s="110"/>
      <c r="D1048" s="97"/>
    </row>
    <row r="1049" ht="24.5" customHeight="1" spans="1:4">
      <c r="A1049" s="103" t="s">
        <v>944</v>
      </c>
      <c r="B1049" s="96"/>
      <c r="C1049" s="110"/>
      <c r="D1049" s="97"/>
    </row>
    <row r="1050" ht="24.5" customHeight="1" spans="1:4">
      <c r="A1050" s="108" t="s">
        <v>945</v>
      </c>
      <c r="B1050" s="96"/>
      <c r="C1050" s="110"/>
      <c r="D1050" s="97"/>
    </row>
    <row r="1051" ht="24.5" customHeight="1" spans="1:4">
      <c r="A1051" s="103" t="s">
        <v>731</v>
      </c>
      <c r="B1051" s="96"/>
      <c r="C1051" s="110"/>
      <c r="D1051" s="97"/>
    </row>
    <row r="1052" ht="24.5" customHeight="1" spans="1:4">
      <c r="A1052" s="103" t="s">
        <v>732</v>
      </c>
      <c r="B1052" s="96"/>
      <c r="C1052" s="110"/>
      <c r="D1052" s="97"/>
    </row>
    <row r="1053" ht="24.5" customHeight="1" spans="1:4">
      <c r="A1053" s="103" t="s">
        <v>733</v>
      </c>
      <c r="B1053" s="96"/>
      <c r="C1053" s="110"/>
      <c r="D1053" s="97"/>
    </row>
    <row r="1054" ht="24.5" customHeight="1" spans="1:4">
      <c r="A1054" s="103" t="s">
        <v>946</v>
      </c>
      <c r="B1054" s="96"/>
      <c r="C1054" s="110"/>
      <c r="D1054" s="97"/>
    </row>
    <row r="1055" ht="24.5" customHeight="1" spans="1:4">
      <c r="A1055" s="108" t="s">
        <v>947</v>
      </c>
      <c r="B1055" s="96">
        <v>100</v>
      </c>
      <c r="C1055" s="110">
        <v>100</v>
      </c>
      <c r="D1055" s="97"/>
    </row>
    <row r="1056" ht="24.5" customHeight="1" spans="1:4">
      <c r="A1056" s="103" t="s">
        <v>731</v>
      </c>
      <c r="B1056" s="96"/>
      <c r="C1056" s="110"/>
      <c r="D1056" s="97"/>
    </row>
    <row r="1057" ht="24.5" customHeight="1" spans="1:4">
      <c r="A1057" s="103" t="s">
        <v>732</v>
      </c>
      <c r="B1057" s="96"/>
      <c r="C1057" s="110"/>
      <c r="D1057" s="97"/>
    </row>
    <row r="1058" ht="24.5" customHeight="1" spans="1:4">
      <c r="A1058" s="103" t="s">
        <v>733</v>
      </c>
      <c r="B1058" s="96"/>
      <c r="C1058" s="110"/>
      <c r="D1058" s="97"/>
    </row>
    <row r="1059" ht="24.5" customHeight="1" spans="1:4">
      <c r="A1059" s="103" t="s">
        <v>948</v>
      </c>
      <c r="B1059" s="96"/>
      <c r="C1059" s="110"/>
      <c r="D1059" s="97"/>
    </row>
    <row r="1060" ht="24.5" customHeight="1" spans="1:4">
      <c r="A1060" s="103" t="s">
        <v>949</v>
      </c>
      <c r="B1060" s="96"/>
      <c r="C1060" s="110"/>
      <c r="D1060" s="97"/>
    </row>
    <row r="1061" ht="24.5" customHeight="1" spans="1:4">
      <c r="A1061" s="103" t="s">
        <v>950</v>
      </c>
      <c r="B1061" s="96"/>
      <c r="C1061" s="110"/>
      <c r="D1061" s="97"/>
    </row>
    <row r="1062" ht="24.5" customHeight="1" spans="1:4">
      <c r="A1062" s="103" t="s">
        <v>951</v>
      </c>
      <c r="B1062" s="96"/>
      <c r="C1062" s="110"/>
      <c r="D1062" s="97"/>
    </row>
    <row r="1063" ht="24.5" customHeight="1" spans="1:4">
      <c r="A1063" s="103" t="s">
        <v>952</v>
      </c>
      <c r="B1063" s="96"/>
      <c r="C1063" s="110"/>
      <c r="D1063" s="97"/>
    </row>
    <row r="1064" ht="24.5" customHeight="1" spans="1:4">
      <c r="A1064" s="103" t="s">
        <v>953</v>
      </c>
      <c r="B1064" s="96">
        <v>100</v>
      </c>
      <c r="C1064" s="110">
        <v>100</v>
      </c>
      <c r="D1064" s="97"/>
    </row>
    <row r="1065" ht="24.5" customHeight="1" spans="1:4">
      <c r="A1065" s="103" t="s">
        <v>954</v>
      </c>
      <c r="B1065" s="96"/>
      <c r="C1065" s="110"/>
      <c r="D1065" s="97"/>
    </row>
    <row r="1066" ht="24.5" customHeight="1" spans="1:4">
      <c r="A1066" s="103" t="s">
        <v>899</v>
      </c>
      <c r="B1066" s="96"/>
      <c r="C1066" s="110"/>
      <c r="D1066" s="97"/>
    </row>
    <row r="1067" ht="24.5" customHeight="1" spans="1:4">
      <c r="A1067" s="103" t="s">
        <v>955</v>
      </c>
      <c r="B1067" s="96"/>
      <c r="C1067" s="110"/>
      <c r="D1067" s="97"/>
    </row>
    <row r="1068" ht="24.5" customHeight="1" spans="1:4">
      <c r="A1068" s="103" t="s">
        <v>956</v>
      </c>
      <c r="B1068" s="96"/>
      <c r="C1068" s="110"/>
      <c r="D1068" s="97"/>
    </row>
    <row r="1069" ht="24.5" customHeight="1" spans="1:4">
      <c r="A1069" s="108" t="s">
        <v>957</v>
      </c>
      <c r="B1069" s="96">
        <v>95</v>
      </c>
      <c r="C1069" s="110">
        <v>95</v>
      </c>
      <c r="D1069" s="97"/>
    </row>
    <row r="1070" ht="24.5" customHeight="1" spans="1:4">
      <c r="A1070" s="103" t="s">
        <v>731</v>
      </c>
      <c r="B1070" s="96"/>
      <c r="C1070" s="110"/>
      <c r="D1070" s="97"/>
    </row>
    <row r="1071" ht="24.5" customHeight="1" spans="1:4">
      <c r="A1071" s="103" t="s">
        <v>732</v>
      </c>
      <c r="B1071" s="96"/>
      <c r="C1071" s="110"/>
      <c r="D1071" s="97"/>
    </row>
    <row r="1072" ht="24.5" customHeight="1" spans="1:4">
      <c r="A1072" s="103" t="s">
        <v>733</v>
      </c>
      <c r="B1072" s="96"/>
      <c r="C1072" s="110"/>
      <c r="D1072" s="97"/>
    </row>
    <row r="1073" ht="24.5" customHeight="1" spans="1:4">
      <c r="A1073" s="103" t="s">
        <v>958</v>
      </c>
      <c r="B1073" s="96"/>
      <c r="C1073" s="110"/>
      <c r="D1073" s="97"/>
    </row>
    <row r="1074" ht="24.5" customHeight="1" spans="1:4">
      <c r="A1074" s="103" t="s">
        <v>959</v>
      </c>
      <c r="B1074" s="96"/>
      <c r="C1074" s="110"/>
      <c r="D1074" s="97"/>
    </row>
    <row r="1075" ht="24.5" customHeight="1" spans="1:4">
      <c r="A1075" s="103" t="s">
        <v>960</v>
      </c>
      <c r="B1075" s="96"/>
      <c r="C1075" s="110"/>
      <c r="D1075" s="97"/>
    </row>
    <row r="1076" ht="24.5" customHeight="1" spans="1:4">
      <c r="A1076" s="103" t="s">
        <v>961</v>
      </c>
      <c r="B1076" s="96">
        <v>95</v>
      </c>
      <c r="C1076" s="110">
        <v>95</v>
      </c>
      <c r="D1076" s="97"/>
    </row>
    <row r="1077" ht="24.5" customHeight="1" spans="1:4">
      <c r="A1077" s="108" t="s">
        <v>962</v>
      </c>
      <c r="B1077" s="96"/>
      <c r="C1077" s="110"/>
      <c r="D1077" s="97"/>
    </row>
    <row r="1078" ht="24.5" customHeight="1" spans="1:4">
      <c r="A1078" s="103" t="s">
        <v>731</v>
      </c>
      <c r="B1078" s="96"/>
      <c r="C1078" s="110"/>
      <c r="D1078" s="97"/>
    </row>
    <row r="1079" ht="24.5" customHeight="1" spans="1:4">
      <c r="A1079" s="103" t="s">
        <v>732</v>
      </c>
      <c r="B1079" s="96"/>
      <c r="C1079" s="110"/>
      <c r="D1079" s="97"/>
    </row>
    <row r="1080" ht="24.5" customHeight="1" spans="1:4">
      <c r="A1080" s="103" t="s">
        <v>733</v>
      </c>
      <c r="B1080" s="96"/>
      <c r="C1080" s="110"/>
      <c r="D1080" s="97"/>
    </row>
    <row r="1081" ht="24.5" customHeight="1" spans="1:4">
      <c r="A1081" s="103" t="s">
        <v>963</v>
      </c>
      <c r="B1081" s="96"/>
      <c r="C1081" s="110"/>
      <c r="D1081" s="97"/>
    </row>
    <row r="1082" ht="24.5" customHeight="1" spans="1:4">
      <c r="A1082" s="103" t="s">
        <v>964</v>
      </c>
      <c r="B1082" s="96"/>
      <c r="C1082" s="110"/>
      <c r="D1082" s="97"/>
    </row>
    <row r="1083" ht="24.5" customHeight="1" spans="1:4">
      <c r="A1083" s="108" t="s">
        <v>965</v>
      </c>
      <c r="B1083" s="96">
        <v>16405</v>
      </c>
      <c r="C1083" s="110">
        <v>16405</v>
      </c>
      <c r="D1083" s="97"/>
    </row>
    <row r="1084" ht="24.5" customHeight="1" spans="1:4">
      <c r="A1084" s="103" t="s">
        <v>731</v>
      </c>
      <c r="B1084" s="96"/>
      <c r="C1084" s="110"/>
      <c r="D1084" s="97"/>
    </row>
    <row r="1085" ht="24.5" customHeight="1" spans="1:4">
      <c r="A1085" s="103" t="s">
        <v>732</v>
      </c>
      <c r="B1085" s="96"/>
      <c r="C1085" s="110"/>
      <c r="D1085" s="97"/>
    </row>
    <row r="1086" ht="24.5" customHeight="1" spans="1:4">
      <c r="A1086" s="103" t="s">
        <v>733</v>
      </c>
      <c r="B1086" s="96"/>
      <c r="C1086" s="110"/>
      <c r="D1086" s="97"/>
    </row>
    <row r="1087" ht="24.5" customHeight="1" spans="1:4">
      <c r="A1087" s="103" t="s">
        <v>966</v>
      </c>
      <c r="B1087" s="96"/>
      <c r="C1087" s="110"/>
      <c r="D1087" s="97"/>
    </row>
    <row r="1088" ht="24.5" customHeight="1" spans="1:4">
      <c r="A1088" s="103" t="s">
        <v>967</v>
      </c>
      <c r="B1088" s="96">
        <v>15000</v>
      </c>
      <c r="C1088" s="110">
        <v>15000</v>
      </c>
      <c r="D1088" s="97"/>
    </row>
    <row r="1089" ht="24.5" customHeight="1" spans="1:4">
      <c r="A1089" s="103" t="s">
        <v>968</v>
      </c>
      <c r="B1089" s="96">
        <v>1405</v>
      </c>
      <c r="C1089" s="110">
        <v>1405</v>
      </c>
      <c r="D1089" s="97"/>
    </row>
    <row r="1090" ht="24.5" customHeight="1" spans="1:4">
      <c r="A1090" s="108" t="s">
        <v>969</v>
      </c>
      <c r="B1090" s="96"/>
      <c r="C1090" s="110"/>
      <c r="D1090" s="97"/>
    </row>
    <row r="1091" ht="24.5" customHeight="1" spans="1:4">
      <c r="A1091" s="103" t="s">
        <v>970</v>
      </c>
      <c r="B1091" s="96"/>
      <c r="C1091" s="110"/>
      <c r="D1091" s="97"/>
    </row>
    <row r="1092" ht="24.5" customHeight="1" spans="1:4">
      <c r="A1092" s="103" t="s">
        <v>971</v>
      </c>
      <c r="B1092" s="96"/>
      <c r="C1092" s="110"/>
      <c r="D1092" s="97"/>
    </row>
    <row r="1093" ht="24.5" customHeight="1" spans="1:4">
      <c r="A1093" s="103" t="s">
        <v>972</v>
      </c>
      <c r="B1093" s="96"/>
      <c r="C1093" s="110"/>
      <c r="D1093" s="97"/>
    </row>
    <row r="1094" ht="24.5" customHeight="1" spans="1:4">
      <c r="A1094" s="103" t="s">
        <v>973</v>
      </c>
      <c r="B1094" s="96"/>
      <c r="C1094" s="110"/>
      <c r="D1094" s="97"/>
    </row>
    <row r="1095" ht="24.5" customHeight="1" spans="1:4">
      <c r="A1095" s="103" t="s">
        <v>974</v>
      </c>
      <c r="B1095" s="96"/>
      <c r="C1095" s="110"/>
      <c r="D1095" s="97"/>
    </row>
    <row r="1096" ht="24.5" customHeight="1" spans="1:4">
      <c r="A1096" s="103" t="s">
        <v>975</v>
      </c>
      <c r="B1096" s="96"/>
      <c r="C1096" s="110"/>
      <c r="D1096" s="97"/>
    </row>
    <row r="1097" ht="24.5" customHeight="1" spans="1:4">
      <c r="A1097" s="108" t="s">
        <v>976</v>
      </c>
      <c r="B1097" s="96"/>
      <c r="C1097" s="110"/>
      <c r="D1097" s="97"/>
    </row>
    <row r="1098" ht="24.5" customHeight="1" spans="1:4">
      <c r="A1098" s="108" t="s">
        <v>977</v>
      </c>
      <c r="B1098" s="96"/>
      <c r="C1098" s="110"/>
      <c r="D1098" s="97"/>
    </row>
    <row r="1099" ht="24.5" customHeight="1" spans="1:4">
      <c r="A1099" s="103" t="s">
        <v>731</v>
      </c>
      <c r="B1099" s="96"/>
      <c r="C1099" s="110"/>
      <c r="D1099" s="97"/>
    </row>
    <row r="1100" ht="24.5" customHeight="1" spans="1:4">
      <c r="A1100" s="103" t="s">
        <v>732</v>
      </c>
      <c r="B1100" s="96"/>
      <c r="C1100" s="110"/>
      <c r="D1100" s="97"/>
    </row>
    <row r="1101" ht="24.5" customHeight="1" spans="1:4">
      <c r="A1101" s="103" t="s">
        <v>733</v>
      </c>
      <c r="B1101" s="96"/>
      <c r="C1101" s="110"/>
      <c r="D1101" s="97"/>
    </row>
    <row r="1102" ht="24.5" customHeight="1" spans="1:4">
      <c r="A1102" s="103" t="s">
        <v>978</v>
      </c>
      <c r="B1102" s="96"/>
      <c r="C1102" s="110"/>
      <c r="D1102" s="97"/>
    </row>
    <row r="1103" ht="24.5" customHeight="1" spans="1:4">
      <c r="A1103" s="103" t="s">
        <v>979</v>
      </c>
      <c r="B1103" s="96"/>
      <c r="C1103" s="110"/>
      <c r="D1103" s="97"/>
    </row>
    <row r="1104" ht="24.5" customHeight="1" spans="1:4">
      <c r="A1104" s="103" t="s">
        <v>980</v>
      </c>
      <c r="B1104" s="96"/>
      <c r="C1104" s="110"/>
      <c r="D1104" s="97"/>
    </row>
    <row r="1105" ht="24.5" customHeight="1" spans="1:4">
      <c r="A1105" s="103" t="s">
        <v>981</v>
      </c>
      <c r="B1105" s="96"/>
      <c r="C1105" s="110"/>
      <c r="D1105" s="97"/>
    </row>
    <row r="1106" ht="24.5" customHeight="1" spans="1:4">
      <c r="A1106" s="103" t="s">
        <v>751</v>
      </c>
      <c r="B1106" s="96"/>
      <c r="C1106" s="110"/>
      <c r="D1106" s="97"/>
    </row>
    <row r="1107" ht="24.5" customHeight="1" spans="1:4">
      <c r="A1107" s="103" t="s">
        <v>982</v>
      </c>
      <c r="B1107" s="96"/>
      <c r="C1107" s="110"/>
      <c r="D1107" s="97"/>
    </row>
    <row r="1108" ht="24.5" customHeight="1" spans="1:4">
      <c r="A1108" s="108" t="s">
        <v>983</v>
      </c>
      <c r="B1108" s="96"/>
      <c r="C1108" s="110"/>
      <c r="D1108" s="97"/>
    </row>
    <row r="1109" ht="24.5" customHeight="1" spans="1:4">
      <c r="A1109" s="103" t="s">
        <v>731</v>
      </c>
      <c r="B1109" s="96"/>
      <c r="C1109" s="110"/>
      <c r="D1109" s="97"/>
    </row>
    <row r="1110" ht="24.5" customHeight="1" spans="1:4">
      <c r="A1110" s="103" t="s">
        <v>732</v>
      </c>
      <c r="B1110" s="96"/>
      <c r="C1110" s="110"/>
      <c r="D1110" s="97"/>
    </row>
    <row r="1111" ht="24.5" customHeight="1" spans="1:4">
      <c r="A1111" s="103" t="s">
        <v>733</v>
      </c>
      <c r="B1111" s="96"/>
      <c r="C1111" s="110"/>
      <c r="D1111" s="97"/>
    </row>
    <row r="1112" ht="24.5" customHeight="1" spans="1:4">
      <c r="A1112" s="103" t="s">
        <v>984</v>
      </c>
      <c r="B1112" s="96"/>
      <c r="C1112" s="110"/>
      <c r="D1112" s="97"/>
    </row>
    <row r="1113" ht="24.5" customHeight="1" spans="1:4">
      <c r="A1113" s="103" t="s">
        <v>985</v>
      </c>
      <c r="B1113" s="96"/>
      <c r="C1113" s="110"/>
      <c r="D1113" s="97"/>
    </row>
    <row r="1114" ht="24.5" customHeight="1" spans="1:4">
      <c r="A1114" s="103" t="s">
        <v>986</v>
      </c>
      <c r="B1114" s="96"/>
      <c r="C1114" s="110"/>
      <c r="D1114" s="97"/>
    </row>
    <row r="1115" ht="24.5" customHeight="1" spans="1:4">
      <c r="A1115" s="108" t="s">
        <v>987</v>
      </c>
      <c r="B1115" s="96"/>
      <c r="C1115" s="110"/>
      <c r="D1115" s="97"/>
    </row>
    <row r="1116" ht="24.5" customHeight="1" spans="1:4">
      <c r="A1116" s="103" t="s">
        <v>731</v>
      </c>
      <c r="B1116" s="96"/>
      <c r="C1116" s="110"/>
      <c r="D1116" s="97"/>
    </row>
    <row r="1117" ht="24.5" customHeight="1" spans="1:4">
      <c r="A1117" s="103" t="s">
        <v>732</v>
      </c>
      <c r="B1117" s="96"/>
      <c r="C1117" s="110"/>
      <c r="D1117" s="97"/>
    </row>
    <row r="1118" ht="24.5" customHeight="1" spans="1:4">
      <c r="A1118" s="103" t="s">
        <v>733</v>
      </c>
      <c r="B1118" s="96"/>
      <c r="C1118" s="110"/>
      <c r="D1118" s="97"/>
    </row>
    <row r="1119" ht="24.5" customHeight="1" spans="1:4">
      <c r="A1119" s="103" t="s">
        <v>988</v>
      </c>
      <c r="B1119" s="96"/>
      <c r="C1119" s="110"/>
      <c r="D1119" s="97"/>
    </row>
    <row r="1120" ht="24.5" customHeight="1" spans="1:4">
      <c r="A1120" s="103" t="s">
        <v>989</v>
      </c>
      <c r="B1120" s="96"/>
      <c r="C1120" s="110"/>
      <c r="D1120" s="97"/>
    </row>
    <row r="1121" ht="24.5" customHeight="1" spans="1:4">
      <c r="A1121" s="108" t="s">
        <v>990</v>
      </c>
      <c r="B1121" s="96"/>
      <c r="C1121" s="110"/>
      <c r="D1121" s="97"/>
    </row>
    <row r="1122" ht="24.5" customHeight="1" spans="1:4">
      <c r="A1122" s="103" t="s">
        <v>991</v>
      </c>
      <c r="B1122" s="96"/>
      <c r="C1122" s="110"/>
      <c r="D1122" s="97"/>
    </row>
    <row r="1123" ht="24.5" customHeight="1" spans="1:4">
      <c r="A1123" s="103" t="s">
        <v>992</v>
      </c>
      <c r="B1123" s="96"/>
      <c r="C1123" s="110"/>
      <c r="D1123" s="97"/>
    </row>
    <row r="1124" ht="24.5" customHeight="1" spans="1:4">
      <c r="A1124" s="108" t="s">
        <v>993</v>
      </c>
      <c r="B1124" s="96"/>
      <c r="C1124" s="110"/>
      <c r="D1124" s="97"/>
    </row>
    <row r="1125" ht="24.5" customHeight="1" spans="1:4">
      <c r="A1125" s="108" t="s">
        <v>994</v>
      </c>
      <c r="B1125" s="96"/>
      <c r="C1125" s="110"/>
      <c r="D1125" s="97"/>
    </row>
    <row r="1126" ht="24.5" customHeight="1" spans="1:4">
      <c r="A1126" s="103" t="s">
        <v>731</v>
      </c>
      <c r="B1126" s="96"/>
      <c r="C1126" s="110"/>
      <c r="D1126" s="97"/>
    </row>
    <row r="1127" ht="24.5" customHeight="1" spans="1:4">
      <c r="A1127" s="103" t="s">
        <v>732</v>
      </c>
      <c r="B1127" s="96"/>
      <c r="C1127" s="110"/>
      <c r="D1127" s="97"/>
    </row>
    <row r="1128" ht="24.5" customHeight="1" spans="1:4">
      <c r="A1128" s="103" t="s">
        <v>733</v>
      </c>
      <c r="B1128" s="96"/>
      <c r="C1128" s="110"/>
      <c r="D1128" s="97"/>
    </row>
    <row r="1129" ht="24.5" customHeight="1" spans="1:4">
      <c r="A1129" s="103" t="s">
        <v>995</v>
      </c>
      <c r="B1129" s="96"/>
      <c r="C1129" s="110"/>
      <c r="D1129" s="97"/>
    </row>
    <row r="1130" ht="24.5" customHeight="1" spans="1:4">
      <c r="A1130" s="103" t="s">
        <v>751</v>
      </c>
      <c r="B1130" s="96"/>
      <c r="C1130" s="110"/>
      <c r="D1130" s="97"/>
    </row>
    <row r="1131" ht="24.5" customHeight="1" spans="1:4">
      <c r="A1131" s="103" t="s">
        <v>996</v>
      </c>
      <c r="B1131" s="96"/>
      <c r="C1131" s="110"/>
      <c r="D1131" s="97"/>
    </row>
    <row r="1132" ht="24.5" customHeight="1" spans="1:4">
      <c r="A1132" s="108" t="s">
        <v>997</v>
      </c>
      <c r="B1132" s="96"/>
      <c r="C1132" s="110"/>
      <c r="D1132" s="97"/>
    </row>
    <row r="1133" ht="24.5" customHeight="1" spans="1:4">
      <c r="A1133" s="103" t="s">
        <v>998</v>
      </c>
      <c r="B1133" s="96"/>
      <c r="C1133" s="110"/>
      <c r="D1133" s="97"/>
    </row>
    <row r="1134" ht="24.5" customHeight="1" spans="1:4">
      <c r="A1134" s="103" t="s">
        <v>999</v>
      </c>
      <c r="B1134" s="96"/>
      <c r="C1134" s="110"/>
      <c r="D1134" s="97"/>
    </row>
    <row r="1135" ht="24.5" customHeight="1" spans="1:4">
      <c r="A1135" s="103" t="s">
        <v>1000</v>
      </c>
      <c r="B1135" s="96"/>
      <c r="C1135" s="110"/>
      <c r="D1135" s="97"/>
    </row>
    <row r="1136" ht="24.5" customHeight="1" spans="1:4">
      <c r="A1136" s="103" t="s">
        <v>1001</v>
      </c>
      <c r="B1136" s="96"/>
      <c r="C1136" s="110"/>
      <c r="D1136" s="97"/>
    </row>
    <row r="1137" ht="24.5" customHeight="1" spans="1:4">
      <c r="A1137" s="103" t="s">
        <v>1002</v>
      </c>
      <c r="B1137" s="96"/>
      <c r="C1137" s="110"/>
      <c r="D1137" s="97"/>
    </row>
    <row r="1138" ht="24.5" customHeight="1" spans="1:4">
      <c r="A1138" s="108" t="s">
        <v>1003</v>
      </c>
      <c r="B1138" s="96"/>
      <c r="C1138" s="110"/>
      <c r="D1138" s="97"/>
    </row>
    <row r="1139" ht="24.5" customHeight="1" spans="1:4">
      <c r="A1139" s="108" t="s">
        <v>1004</v>
      </c>
      <c r="B1139" s="96"/>
      <c r="C1139" s="110"/>
      <c r="D1139" s="97"/>
    </row>
    <row r="1140" ht="24.5" customHeight="1" spans="1:4">
      <c r="A1140" s="103" t="s">
        <v>1005</v>
      </c>
      <c r="B1140" s="96"/>
      <c r="C1140" s="110"/>
      <c r="D1140" s="97"/>
    </row>
    <row r="1141" ht="24.5" customHeight="1" spans="1:4">
      <c r="A1141" s="103" t="s">
        <v>1006</v>
      </c>
      <c r="B1141" s="96"/>
      <c r="C1141" s="110"/>
      <c r="D1141" s="97"/>
    </row>
    <row r="1142" ht="24.5" customHeight="1" spans="1:4">
      <c r="A1142" s="103" t="s">
        <v>1007</v>
      </c>
      <c r="B1142" s="96"/>
      <c r="C1142" s="110"/>
      <c r="D1142" s="97"/>
    </row>
    <row r="1143" ht="24.5" customHeight="1" spans="1:4">
      <c r="A1143" s="103" t="s">
        <v>1008</v>
      </c>
      <c r="B1143" s="96"/>
      <c r="C1143" s="110"/>
      <c r="D1143" s="97"/>
    </row>
    <row r="1144" ht="24.5" customHeight="1" spans="1:4">
      <c r="A1144" s="103" t="s">
        <v>1009</v>
      </c>
      <c r="B1144" s="96"/>
      <c r="C1144" s="110"/>
      <c r="D1144" s="97"/>
    </row>
    <row r="1145" ht="24.5" customHeight="1" spans="1:4">
      <c r="A1145" s="103" t="s">
        <v>750</v>
      </c>
      <c r="B1145" s="96"/>
      <c r="C1145" s="110"/>
      <c r="D1145" s="97"/>
    </row>
    <row r="1146" ht="24.5" customHeight="1" spans="1:4">
      <c r="A1146" s="103" t="s">
        <v>1010</v>
      </c>
      <c r="B1146" s="96"/>
      <c r="C1146" s="110"/>
      <c r="D1146" s="97"/>
    </row>
    <row r="1147" ht="24.5" customHeight="1" spans="1:4">
      <c r="A1147" s="103" t="s">
        <v>1011</v>
      </c>
      <c r="B1147" s="96"/>
      <c r="C1147" s="110"/>
      <c r="D1147" s="97"/>
    </row>
    <row r="1148" ht="24.5" customHeight="1" spans="1:4">
      <c r="A1148" s="103" t="s">
        <v>1012</v>
      </c>
      <c r="B1148" s="96"/>
      <c r="C1148" s="110"/>
      <c r="D1148" s="97"/>
    </row>
    <row r="1149" ht="24.5" customHeight="1" spans="1:4">
      <c r="A1149" s="108" t="s">
        <v>1013</v>
      </c>
      <c r="B1149" s="96">
        <v>78</v>
      </c>
      <c r="C1149" s="110">
        <v>78</v>
      </c>
      <c r="D1149" s="97"/>
    </row>
    <row r="1150" ht="24.5" customHeight="1" spans="1:4">
      <c r="A1150" s="108" t="s">
        <v>1014</v>
      </c>
      <c r="B1150" s="96">
        <v>78</v>
      </c>
      <c r="C1150" s="110">
        <v>78</v>
      </c>
      <c r="D1150" s="97"/>
    </row>
    <row r="1151" ht="24.5" customHeight="1" spans="1:4">
      <c r="A1151" s="103" t="s">
        <v>731</v>
      </c>
      <c r="B1151" s="96">
        <v>68</v>
      </c>
      <c r="C1151" s="110">
        <v>68</v>
      </c>
      <c r="D1151" s="97"/>
    </row>
    <row r="1152" ht="24.5" customHeight="1" spans="1:4">
      <c r="A1152" s="103" t="s">
        <v>732</v>
      </c>
      <c r="B1152" s="96"/>
      <c r="C1152" s="110"/>
      <c r="D1152" s="97"/>
    </row>
    <row r="1153" ht="24.5" customHeight="1" spans="1:4">
      <c r="A1153" s="103" t="s">
        <v>733</v>
      </c>
      <c r="B1153" s="96"/>
      <c r="C1153" s="110"/>
      <c r="D1153" s="97"/>
    </row>
    <row r="1154" ht="24.5" customHeight="1" spans="1:4">
      <c r="A1154" s="103" t="s">
        <v>1015</v>
      </c>
      <c r="B1154" s="96"/>
      <c r="C1154" s="110"/>
      <c r="D1154" s="97"/>
    </row>
    <row r="1155" ht="24.5" customHeight="1" spans="1:4">
      <c r="A1155" s="103" t="s">
        <v>1016</v>
      </c>
      <c r="B1155" s="96"/>
      <c r="C1155" s="110"/>
      <c r="D1155" s="97"/>
    </row>
    <row r="1156" ht="24.5" customHeight="1" spans="1:4">
      <c r="A1156" s="103" t="s">
        <v>1017</v>
      </c>
      <c r="B1156" s="96"/>
      <c r="C1156" s="110"/>
      <c r="D1156" s="97"/>
    </row>
    <row r="1157" ht="24.5" customHeight="1" spans="1:4">
      <c r="A1157" s="103" t="s">
        <v>1018</v>
      </c>
      <c r="B1157" s="96"/>
      <c r="C1157" s="110"/>
      <c r="D1157" s="97"/>
    </row>
    <row r="1158" ht="24.5" customHeight="1" spans="1:4">
      <c r="A1158" s="103" t="s">
        <v>1019</v>
      </c>
      <c r="B1158" s="96"/>
      <c r="C1158" s="110"/>
      <c r="D1158" s="97"/>
    </row>
    <row r="1159" ht="24.5" customHeight="1" spans="1:4">
      <c r="A1159" s="103" t="s">
        <v>1020</v>
      </c>
      <c r="B1159" s="96"/>
      <c r="C1159" s="110"/>
      <c r="D1159" s="97"/>
    </row>
    <row r="1160" ht="24.5" customHeight="1" spans="1:4">
      <c r="A1160" s="103" t="s">
        <v>1021</v>
      </c>
      <c r="B1160" s="96"/>
      <c r="C1160" s="110"/>
      <c r="D1160" s="97"/>
    </row>
    <row r="1161" ht="24.5" customHeight="1" spans="1:4">
      <c r="A1161" s="103" t="s">
        <v>1022</v>
      </c>
      <c r="B1161" s="96"/>
      <c r="C1161" s="110"/>
      <c r="D1161" s="97"/>
    </row>
    <row r="1162" ht="24.5" customHeight="1" spans="1:4">
      <c r="A1162" s="103" t="s">
        <v>1023</v>
      </c>
      <c r="B1162" s="96"/>
      <c r="C1162" s="110"/>
      <c r="D1162" s="97"/>
    </row>
    <row r="1163" ht="24.5" customHeight="1" spans="1:4">
      <c r="A1163" s="103" t="s">
        <v>1024</v>
      </c>
      <c r="B1163" s="96"/>
      <c r="C1163" s="110"/>
      <c r="D1163" s="97"/>
    </row>
    <row r="1164" ht="24.5" customHeight="1" spans="1:4">
      <c r="A1164" s="103" t="s">
        <v>1025</v>
      </c>
      <c r="B1164" s="96"/>
      <c r="C1164" s="110"/>
      <c r="D1164" s="97"/>
    </row>
    <row r="1165" ht="24.5" customHeight="1" spans="1:4">
      <c r="A1165" s="103" t="s">
        <v>1026</v>
      </c>
      <c r="B1165" s="96"/>
      <c r="C1165" s="110"/>
      <c r="D1165" s="97"/>
    </row>
    <row r="1166" ht="24.5" customHeight="1" spans="1:4">
      <c r="A1166" s="103" t="s">
        <v>1027</v>
      </c>
      <c r="B1166" s="96"/>
      <c r="C1166" s="110"/>
      <c r="D1166" s="97"/>
    </row>
    <row r="1167" ht="24.5" customHeight="1" spans="1:4">
      <c r="A1167" s="103" t="s">
        <v>1028</v>
      </c>
      <c r="B1167" s="96"/>
      <c r="C1167" s="110"/>
      <c r="D1167" s="97"/>
    </row>
    <row r="1168" ht="24.5" customHeight="1" spans="1:4">
      <c r="A1168" s="103" t="s">
        <v>1029</v>
      </c>
      <c r="B1168" s="96"/>
      <c r="C1168" s="110"/>
      <c r="D1168" s="97"/>
    </row>
    <row r="1169" ht="24.5" customHeight="1" spans="1:4">
      <c r="A1169" s="103" t="s">
        <v>751</v>
      </c>
      <c r="B1169" s="96"/>
      <c r="C1169" s="110"/>
      <c r="D1169" s="97"/>
    </row>
    <row r="1170" ht="24.5" customHeight="1" spans="1:4">
      <c r="A1170" s="103" t="s">
        <v>1030</v>
      </c>
      <c r="B1170" s="96">
        <v>10</v>
      </c>
      <c r="C1170" s="110">
        <v>10</v>
      </c>
      <c r="D1170" s="97"/>
    </row>
    <row r="1171" ht="24.5" customHeight="1" spans="1:4">
      <c r="A1171" s="108" t="s">
        <v>1031</v>
      </c>
      <c r="B1171" s="96"/>
      <c r="C1171" s="110"/>
      <c r="D1171" s="97"/>
    </row>
    <row r="1172" ht="24.5" customHeight="1" spans="1:4">
      <c r="A1172" s="103" t="s">
        <v>731</v>
      </c>
      <c r="B1172" s="96"/>
      <c r="C1172" s="110"/>
      <c r="D1172" s="97"/>
    </row>
    <row r="1173" ht="24.5" customHeight="1" spans="1:4">
      <c r="A1173" s="103" t="s">
        <v>732</v>
      </c>
      <c r="B1173" s="96"/>
      <c r="C1173" s="110"/>
      <c r="D1173" s="97"/>
    </row>
    <row r="1174" ht="24.5" customHeight="1" spans="1:4">
      <c r="A1174" s="103" t="s">
        <v>733</v>
      </c>
      <c r="B1174" s="96"/>
      <c r="C1174" s="110"/>
      <c r="D1174" s="97"/>
    </row>
    <row r="1175" ht="24.5" customHeight="1" spans="1:4">
      <c r="A1175" s="103" t="s">
        <v>1032</v>
      </c>
      <c r="B1175" s="96"/>
      <c r="C1175" s="110"/>
      <c r="D1175" s="97"/>
    </row>
    <row r="1176" ht="24.5" customHeight="1" spans="1:4">
      <c r="A1176" s="103" t="s">
        <v>1033</v>
      </c>
      <c r="B1176" s="96"/>
      <c r="C1176" s="110"/>
      <c r="D1176" s="97"/>
    </row>
    <row r="1177" ht="24.5" customHeight="1" spans="1:4">
      <c r="A1177" s="103" t="s">
        <v>1034</v>
      </c>
      <c r="B1177" s="96"/>
      <c r="C1177" s="110"/>
      <c r="D1177" s="97"/>
    </row>
    <row r="1178" ht="24.5" customHeight="1" spans="1:4">
      <c r="A1178" s="103" t="s">
        <v>1035</v>
      </c>
      <c r="B1178" s="96"/>
      <c r="C1178" s="110"/>
      <c r="D1178" s="97"/>
    </row>
    <row r="1179" ht="24.5" customHeight="1" spans="1:4">
      <c r="A1179" s="103" t="s">
        <v>1036</v>
      </c>
      <c r="B1179" s="96"/>
      <c r="C1179" s="110"/>
      <c r="D1179" s="97"/>
    </row>
    <row r="1180" ht="24.5" customHeight="1" spans="1:4">
      <c r="A1180" s="103" t="s">
        <v>1037</v>
      </c>
      <c r="B1180" s="96"/>
      <c r="C1180" s="110"/>
      <c r="D1180" s="97"/>
    </row>
    <row r="1181" ht="24.5" customHeight="1" spans="1:4">
      <c r="A1181" s="103" t="s">
        <v>1038</v>
      </c>
      <c r="B1181" s="96"/>
      <c r="C1181" s="110"/>
      <c r="D1181" s="97"/>
    </row>
    <row r="1182" ht="24.5" customHeight="1" spans="1:4">
      <c r="A1182" s="103" t="s">
        <v>1039</v>
      </c>
      <c r="B1182" s="96"/>
      <c r="C1182" s="110"/>
      <c r="D1182" s="97"/>
    </row>
    <row r="1183" ht="24.5" customHeight="1" spans="1:4">
      <c r="A1183" s="103" t="s">
        <v>1040</v>
      </c>
      <c r="B1183" s="96"/>
      <c r="C1183" s="110"/>
      <c r="D1183" s="97"/>
    </row>
    <row r="1184" ht="24.5" customHeight="1" spans="1:4">
      <c r="A1184" s="103" t="s">
        <v>1041</v>
      </c>
      <c r="B1184" s="96"/>
      <c r="C1184" s="110"/>
      <c r="D1184" s="97"/>
    </row>
    <row r="1185" ht="24.5" customHeight="1" spans="1:4">
      <c r="A1185" s="103" t="s">
        <v>1042</v>
      </c>
      <c r="B1185" s="96"/>
      <c r="C1185" s="110"/>
      <c r="D1185" s="97"/>
    </row>
    <row r="1186" ht="24.5" customHeight="1" spans="1:4">
      <c r="A1186" s="103" t="s">
        <v>1043</v>
      </c>
      <c r="B1186" s="96"/>
      <c r="C1186" s="110"/>
      <c r="D1186" s="97"/>
    </row>
    <row r="1187" ht="24.5" customHeight="1" spans="1:4">
      <c r="A1187" s="103" t="s">
        <v>1044</v>
      </c>
      <c r="B1187" s="96"/>
      <c r="C1187" s="110"/>
      <c r="D1187" s="97"/>
    </row>
    <row r="1188" ht="24.5" customHeight="1" spans="1:4">
      <c r="A1188" s="103" t="s">
        <v>1045</v>
      </c>
      <c r="B1188" s="96"/>
      <c r="C1188" s="110"/>
      <c r="D1188" s="97"/>
    </row>
    <row r="1189" ht="24.5" customHeight="1" spans="1:4">
      <c r="A1189" s="103" t="s">
        <v>1046</v>
      </c>
      <c r="B1189" s="96"/>
      <c r="C1189" s="110"/>
      <c r="D1189" s="97"/>
    </row>
    <row r="1190" ht="24.5" customHeight="1" spans="1:4">
      <c r="A1190" s="103" t="s">
        <v>751</v>
      </c>
      <c r="B1190" s="96"/>
      <c r="C1190" s="110"/>
      <c r="D1190" s="97"/>
    </row>
    <row r="1191" ht="24.5" customHeight="1" spans="1:4">
      <c r="A1191" s="103" t="s">
        <v>1047</v>
      </c>
      <c r="B1191" s="96"/>
      <c r="C1191" s="110"/>
      <c r="D1191" s="97"/>
    </row>
    <row r="1192" ht="24.5" customHeight="1" spans="1:4">
      <c r="A1192" s="108" t="s">
        <v>1048</v>
      </c>
      <c r="B1192" s="96"/>
      <c r="C1192" s="110"/>
      <c r="D1192" s="97"/>
    </row>
    <row r="1193" ht="24.5" customHeight="1" spans="1:4">
      <c r="A1193" s="103" t="s">
        <v>731</v>
      </c>
      <c r="B1193" s="96"/>
      <c r="C1193" s="110"/>
      <c r="D1193" s="97"/>
    </row>
    <row r="1194" ht="24.5" customHeight="1" spans="1:4">
      <c r="A1194" s="103" t="s">
        <v>732</v>
      </c>
      <c r="B1194" s="96"/>
      <c r="C1194" s="110"/>
      <c r="D1194" s="97"/>
    </row>
    <row r="1195" ht="24.5" customHeight="1" spans="1:4">
      <c r="A1195" s="103" t="s">
        <v>733</v>
      </c>
      <c r="B1195" s="96"/>
      <c r="C1195" s="110"/>
      <c r="D1195" s="97"/>
    </row>
    <row r="1196" ht="24.5" customHeight="1" spans="1:4">
      <c r="A1196" s="103" t="s">
        <v>1049</v>
      </c>
      <c r="B1196" s="96"/>
      <c r="C1196" s="110"/>
      <c r="D1196" s="97"/>
    </row>
    <row r="1197" ht="24.5" customHeight="1" spans="1:4">
      <c r="A1197" s="103" t="s">
        <v>1050</v>
      </c>
      <c r="B1197" s="96"/>
      <c r="C1197" s="110"/>
      <c r="D1197" s="97"/>
    </row>
    <row r="1198" ht="24.5" customHeight="1" spans="1:4">
      <c r="A1198" s="103" t="s">
        <v>1051</v>
      </c>
      <c r="B1198" s="96"/>
      <c r="C1198" s="110"/>
      <c r="D1198" s="97"/>
    </row>
    <row r="1199" ht="24.5" customHeight="1" spans="1:4">
      <c r="A1199" s="103" t="s">
        <v>751</v>
      </c>
      <c r="B1199" s="96"/>
      <c r="C1199" s="110"/>
      <c r="D1199" s="97"/>
    </row>
    <row r="1200" ht="24.5" customHeight="1" spans="1:4">
      <c r="A1200" s="103" t="s">
        <v>1052</v>
      </c>
      <c r="B1200" s="96"/>
      <c r="C1200" s="110"/>
      <c r="D1200" s="97"/>
    </row>
    <row r="1201" ht="24.5" customHeight="1" spans="1:4">
      <c r="A1201" s="108" t="s">
        <v>1053</v>
      </c>
      <c r="B1201" s="96"/>
      <c r="C1201" s="110"/>
      <c r="D1201" s="97"/>
    </row>
    <row r="1202" ht="24.5" customHeight="1" spans="1:4">
      <c r="A1202" s="103" t="s">
        <v>731</v>
      </c>
      <c r="B1202" s="96"/>
      <c r="C1202" s="110"/>
      <c r="D1202" s="97"/>
    </row>
    <row r="1203" ht="24.5" customHeight="1" spans="1:4">
      <c r="A1203" s="103" t="s">
        <v>732</v>
      </c>
      <c r="B1203" s="96"/>
      <c r="C1203" s="110"/>
      <c r="D1203" s="97"/>
    </row>
    <row r="1204" ht="24.5" customHeight="1" spans="1:4">
      <c r="A1204" s="103" t="s">
        <v>733</v>
      </c>
      <c r="B1204" s="96"/>
      <c r="C1204" s="110"/>
      <c r="D1204" s="97"/>
    </row>
    <row r="1205" ht="24.5" customHeight="1" spans="1:4">
      <c r="A1205" s="103" t="s">
        <v>1054</v>
      </c>
      <c r="B1205" s="96"/>
      <c r="C1205" s="110"/>
      <c r="D1205" s="97"/>
    </row>
    <row r="1206" ht="24.5" customHeight="1" spans="1:4">
      <c r="A1206" s="103" t="s">
        <v>1055</v>
      </c>
      <c r="B1206" s="96"/>
      <c r="C1206" s="110"/>
      <c r="D1206" s="97"/>
    </row>
    <row r="1207" ht="24.5" customHeight="1" spans="1:4">
      <c r="A1207" s="103" t="s">
        <v>1056</v>
      </c>
      <c r="B1207" s="96"/>
      <c r="C1207" s="110"/>
      <c r="D1207" s="97"/>
    </row>
    <row r="1208" ht="24.5" customHeight="1" spans="1:4">
      <c r="A1208" s="103" t="s">
        <v>1057</v>
      </c>
      <c r="B1208" s="96"/>
      <c r="C1208" s="110"/>
      <c r="D1208" s="97"/>
    </row>
    <row r="1209" ht="24.5" customHeight="1" spans="1:4">
      <c r="A1209" s="103" t="s">
        <v>1058</v>
      </c>
      <c r="B1209" s="96"/>
      <c r="C1209" s="110"/>
      <c r="D1209" s="97"/>
    </row>
    <row r="1210" ht="24.5" customHeight="1" spans="1:4">
      <c r="A1210" s="103" t="s">
        <v>1059</v>
      </c>
      <c r="B1210" s="96"/>
      <c r="C1210" s="110"/>
      <c r="D1210" s="97"/>
    </row>
    <row r="1211" ht="24.5" customHeight="1" spans="1:4">
      <c r="A1211" s="103" t="s">
        <v>1060</v>
      </c>
      <c r="B1211" s="96"/>
      <c r="C1211" s="110"/>
      <c r="D1211" s="97"/>
    </row>
    <row r="1212" ht="24.5" customHeight="1" spans="1:4">
      <c r="A1212" s="103" t="s">
        <v>1061</v>
      </c>
      <c r="B1212" s="96"/>
      <c r="C1212" s="110"/>
      <c r="D1212" s="97"/>
    </row>
    <row r="1213" ht="24.5" customHeight="1" spans="1:4">
      <c r="A1213" s="103" t="s">
        <v>1062</v>
      </c>
      <c r="B1213" s="96"/>
      <c r="C1213" s="110"/>
      <c r="D1213" s="97"/>
    </row>
    <row r="1214" ht="24.5" customHeight="1" spans="1:4">
      <c r="A1214" s="108" t="s">
        <v>1063</v>
      </c>
      <c r="B1214" s="96"/>
      <c r="C1214" s="110"/>
      <c r="D1214" s="97"/>
    </row>
    <row r="1215" ht="24.5" customHeight="1" spans="1:4">
      <c r="A1215" s="103" t="s">
        <v>731</v>
      </c>
      <c r="B1215" s="96"/>
      <c r="C1215" s="110"/>
      <c r="D1215" s="97"/>
    </row>
    <row r="1216" ht="24.5" customHeight="1" spans="1:4">
      <c r="A1216" s="103" t="s">
        <v>732</v>
      </c>
      <c r="B1216" s="96"/>
      <c r="C1216" s="110"/>
      <c r="D1216" s="97"/>
    </row>
    <row r="1217" ht="24.5" customHeight="1" spans="1:4">
      <c r="A1217" s="103" t="s">
        <v>733</v>
      </c>
      <c r="B1217" s="96"/>
      <c r="C1217" s="110"/>
      <c r="D1217" s="97"/>
    </row>
    <row r="1218" ht="24.5" customHeight="1" spans="1:4">
      <c r="A1218" s="103" t="s">
        <v>1064</v>
      </c>
      <c r="B1218" s="96"/>
      <c r="C1218" s="110"/>
      <c r="D1218" s="97"/>
    </row>
    <row r="1219" ht="24.5" customHeight="1" spans="1:4">
      <c r="A1219" s="103" t="s">
        <v>1065</v>
      </c>
      <c r="B1219" s="96"/>
      <c r="C1219" s="110"/>
      <c r="D1219" s="97"/>
    </row>
    <row r="1220" ht="24.5" customHeight="1" spans="1:4">
      <c r="A1220" s="103" t="s">
        <v>1066</v>
      </c>
      <c r="B1220" s="96"/>
      <c r="C1220" s="110"/>
      <c r="D1220" s="97"/>
    </row>
    <row r="1221" ht="24.5" customHeight="1" spans="1:4">
      <c r="A1221" s="103" t="s">
        <v>1067</v>
      </c>
      <c r="B1221" s="96"/>
      <c r="C1221" s="110"/>
      <c r="D1221" s="97"/>
    </row>
    <row r="1222" ht="24.5" customHeight="1" spans="1:4">
      <c r="A1222" s="103" t="s">
        <v>1068</v>
      </c>
      <c r="B1222" s="96"/>
      <c r="C1222" s="110"/>
      <c r="D1222" s="97"/>
    </row>
    <row r="1223" ht="24.5" customHeight="1" spans="1:4">
      <c r="A1223" s="103" t="s">
        <v>1069</v>
      </c>
      <c r="B1223" s="96"/>
      <c r="C1223" s="110"/>
      <c r="D1223" s="97"/>
    </row>
    <row r="1224" ht="24.5" customHeight="1" spans="1:4">
      <c r="A1224" s="103" t="s">
        <v>1070</v>
      </c>
      <c r="B1224" s="96"/>
      <c r="C1224" s="110"/>
      <c r="D1224" s="97"/>
    </row>
    <row r="1225" ht="24.5" customHeight="1" spans="1:4">
      <c r="A1225" s="103" t="s">
        <v>1071</v>
      </c>
      <c r="B1225" s="96"/>
      <c r="C1225" s="110"/>
      <c r="D1225" s="97"/>
    </row>
    <row r="1226" ht="24.5" customHeight="1" spans="1:4">
      <c r="A1226" s="103" t="s">
        <v>1072</v>
      </c>
      <c r="B1226" s="96"/>
      <c r="C1226" s="110"/>
      <c r="D1226" s="97"/>
    </row>
    <row r="1227" ht="24.5" customHeight="1" spans="1:4">
      <c r="A1227" s="103" t="s">
        <v>1073</v>
      </c>
      <c r="B1227" s="96"/>
      <c r="C1227" s="110"/>
      <c r="D1227" s="97"/>
    </row>
    <row r="1228" ht="24.5" customHeight="1" spans="1:4">
      <c r="A1228" s="103" t="s">
        <v>1074</v>
      </c>
      <c r="B1228" s="96"/>
      <c r="C1228" s="110"/>
      <c r="D1228" s="97"/>
    </row>
    <row r="1229" ht="24.5" customHeight="1" spans="1:4">
      <c r="A1229" s="108" t="s">
        <v>1075</v>
      </c>
      <c r="B1229" s="96"/>
      <c r="C1229" s="110"/>
      <c r="D1229" s="104"/>
    </row>
    <row r="1230" ht="24.5" customHeight="1" spans="1:4">
      <c r="A1230" s="108" t="s">
        <v>1076</v>
      </c>
      <c r="B1230" s="96">
        <v>4393</v>
      </c>
      <c r="C1230" s="110">
        <v>4393</v>
      </c>
      <c r="D1230" s="97"/>
    </row>
    <row r="1231" ht="24.5" customHeight="1" spans="1:4">
      <c r="A1231" s="108" t="s">
        <v>1077</v>
      </c>
      <c r="B1231" s="96">
        <v>4011</v>
      </c>
      <c r="C1231" s="110">
        <v>4011</v>
      </c>
      <c r="D1231" s="97"/>
    </row>
    <row r="1232" ht="24.5" customHeight="1" spans="1:4">
      <c r="A1232" s="103" t="s">
        <v>1078</v>
      </c>
      <c r="B1232" s="96"/>
      <c r="C1232" s="110"/>
      <c r="D1232" s="97"/>
    </row>
    <row r="1233" ht="24.5" customHeight="1" spans="1:4">
      <c r="A1233" s="103" t="s">
        <v>1079</v>
      </c>
      <c r="B1233" s="96"/>
      <c r="C1233" s="110"/>
      <c r="D1233" s="97"/>
    </row>
    <row r="1234" ht="24.5" customHeight="1" spans="1:4">
      <c r="A1234" s="103" t="s">
        <v>1080</v>
      </c>
      <c r="B1234" s="96"/>
      <c r="C1234" s="110"/>
      <c r="D1234" s="97"/>
    </row>
    <row r="1235" ht="24.5" customHeight="1" spans="1:4">
      <c r="A1235" s="103" t="s">
        <v>1081</v>
      </c>
      <c r="B1235" s="96"/>
      <c r="C1235" s="110"/>
      <c r="D1235" s="97"/>
    </row>
    <row r="1236" ht="24.5" customHeight="1" spans="1:4">
      <c r="A1236" s="103" t="s">
        <v>1082</v>
      </c>
      <c r="B1236" s="96"/>
      <c r="C1236" s="110"/>
      <c r="D1236" s="97"/>
    </row>
    <row r="1237" ht="24.5" customHeight="1" spans="1:4">
      <c r="A1237" s="103" t="s">
        <v>1083</v>
      </c>
      <c r="B1237" s="96"/>
      <c r="C1237" s="110"/>
      <c r="D1237" s="97"/>
    </row>
    <row r="1238" ht="24.5" customHeight="1" spans="1:4">
      <c r="A1238" s="103" t="s">
        <v>1084</v>
      </c>
      <c r="B1238" s="96"/>
      <c r="C1238" s="110"/>
      <c r="D1238" s="97"/>
    </row>
    <row r="1239" ht="24.5" customHeight="1" spans="1:4">
      <c r="A1239" s="103" t="s">
        <v>1085</v>
      </c>
      <c r="B1239" s="96">
        <v>4011</v>
      </c>
      <c r="C1239" s="110">
        <v>4011</v>
      </c>
      <c r="D1239" s="97"/>
    </row>
    <row r="1240" ht="24.5" customHeight="1" spans="1:4">
      <c r="A1240" s="108" t="s">
        <v>1086</v>
      </c>
      <c r="B1240" s="96">
        <v>382</v>
      </c>
      <c r="C1240" s="110">
        <v>382</v>
      </c>
      <c r="D1240" s="97"/>
    </row>
    <row r="1241" ht="24.5" customHeight="1" spans="1:4">
      <c r="A1241" s="103" t="s">
        <v>1087</v>
      </c>
      <c r="B1241" s="96">
        <v>382</v>
      </c>
      <c r="C1241" s="110">
        <v>382</v>
      </c>
      <c r="D1241" s="97"/>
    </row>
    <row r="1242" ht="24.5" customHeight="1" spans="1:4">
      <c r="A1242" s="103" t="s">
        <v>1088</v>
      </c>
      <c r="B1242" s="96"/>
      <c r="C1242" s="110"/>
      <c r="D1242" s="97"/>
    </row>
    <row r="1243" ht="24.5" customHeight="1" spans="1:4">
      <c r="A1243" s="103" t="s">
        <v>1089</v>
      </c>
      <c r="B1243" s="96"/>
      <c r="C1243" s="110"/>
      <c r="D1243" s="97"/>
    </row>
    <row r="1244" ht="24.5" customHeight="1" spans="1:4">
      <c r="A1244" s="108" t="s">
        <v>1090</v>
      </c>
      <c r="B1244" s="96"/>
      <c r="C1244" s="110"/>
      <c r="D1244" s="97"/>
    </row>
    <row r="1245" ht="24.5" customHeight="1" spans="1:4">
      <c r="A1245" s="103" t="s">
        <v>1091</v>
      </c>
      <c r="B1245" s="96"/>
      <c r="C1245" s="110"/>
      <c r="D1245" s="97"/>
    </row>
    <row r="1246" ht="24.5" customHeight="1" spans="1:4">
      <c r="A1246" s="103" t="s">
        <v>1092</v>
      </c>
      <c r="B1246" s="96"/>
      <c r="C1246" s="110"/>
      <c r="D1246" s="97"/>
    </row>
    <row r="1247" ht="24.5" customHeight="1" spans="1:4">
      <c r="A1247" s="103" t="s">
        <v>1093</v>
      </c>
      <c r="B1247" s="96"/>
      <c r="C1247" s="110"/>
      <c r="D1247" s="97"/>
    </row>
    <row r="1248" ht="24.5" customHeight="1" spans="1:4">
      <c r="A1248" s="108" t="s">
        <v>1094</v>
      </c>
      <c r="B1248" s="96"/>
      <c r="C1248" s="110"/>
      <c r="D1248" s="97"/>
    </row>
    <row r="1249" ht="24.5" customHeight="1" spans="1:4">
      <c r="A1249" s="108" t="s">
        <v>1095</v>
      </c>
      <c r="B1249" s="96"/>
      <c r="C1249" s="110"/>
      <c r="D1249" s="97"/>
    </row>
    <row r="1250" ht="24.5" customHeight="1" spans="1:4">
      <c r="A1250" s="103" t="s">
        <v>731</v>
      </c>
      <c r="B1250" s="96"/>
      <c r="C1250" s="110"/>
      <c r="D1250" s="97"/>
    </row>
    <row r="1251" ht="24.5" customHeight="1" spans="1:4">
      <c r="A1251" s="103" t="s">
        <v>732</v>
      </c>
      <c r="B1251" s="96"/>
      <c r="C1251" s="110"/>
      <c r="D1251" s="97"/>
    </row>
    <row r="1252" ht="24.5" customHeight="1" spans="1:4">
      <c r="A1252" s="103" t="s">
        <v>733</v>
      </c>
      <c r="B1252" s="96"/>
      <c r="C1252" s="110"/>
      <c r="D1252" s="97"/>
    </row>
    <row r="1253" ht="24.5" customHeight="1" spans="1:4">
      <c r="A1253" s="103" t="s">
        <v>1096</v>
      </c>
      <c r="B1253" s="96"/>
      <c r="C1253" s="110"/>
      <c r="D1253" s="97"/>
    </row>
    <row r="1254" ht="24.5" customHeight="1" spans="1:4">
      <c r="A1254" s="103" t="s">
        <v>1097</v>
      </c>
      <c r="B1254" s="96"/>
      <c r="C1254" s="110"/>
      <c r="D1254" s="97"/>
    </row>
    <row r="1255" ht="24.5" customHeight="1" spans="1:4">
      <c r="A1255" s="103" t="s">
        <v>1098</v>
      </c>
      <c r="B1255" s="96"/>
      <c r="C1255" s="110"/>
      <c r="D1255" s="97"/>
    </row>
    <row r="1256" ht="24.5" customHeight="1" spans="1:4">
      <c r="A1256" s="103" t="s">
        <v>1099</v>
      </c>
      <c r="B1256" s="96"/>
      <c r="C1256" s="110"/>
      <c r="D1256" s="97"/>
    </row>
    <row r="1257" ht="24.5" customHeight="1" spans="1:4">
      <c r="A1257" s="103" t="s">
        <v>1100</v>
      </c>
      <c r="B1257" s="96"/>
      <c r="C1257" s="110"/>
      <c r="D1257" s="97"/>
    </row>
    <row r="1258" ht="24.5" customHeight="1" spans="1:4">
      <c r="A1258" s="103" t="s">
        <v>1101</v>
      </c>
      <c r="B1258" s="96"/>
      <c r="C1258" s="110"/>
      <c r="D1258" s="97"/>
    </row>
    <row r="1259" ht="24.5" customHeight="1" spans="1:4">
      <c r="A1259" s="103" t="s">
        <v>1102</v>
      </c>
      <c r="B1259" s="96"/>
      <c r="C1259" s="110"/>
      <c r="D1259" s="97"/>
    </row>
    <row r="1260" ht="24.5" customHeight="1" spans="1:4">
      <c r="A1260" s="103" t="s">
        <v>1103</v>
      </c>
      <c r="B1260" s="96"/>
      <c r="C1260" s="110"/>
      <c r="D1260" s="97"/>
    </row>
    <row r="1261" ht="24.5" customHeight="1" spans="1:4">
      <c r="A1261" s="103" t="s">
        <v>1104</v>
      </c>
      <c r="B1261" s="96"/>
      <c r="C1261" s="110"/>
      <c r="D1261" s="97"/>
    </row>
    <row r="1262" ht="24.5" customHeight="1" spans="1:4">
      <c r="A1262" s="103" t="s">
        <v>751</v>
      </c>
      <c r="B1262" s="96"/>
      <c r="C1262" s="110"/>
      <c r="D1262" s="97"/>
    </row>
    <row r="1263" ht="24.5" customHeight="1" spans="1:4">
      <c r="A1263" s="103" t="s">
        <v>1105</v>
      </c>
      <c r="B1263" s="96"/>
      <c r="C1263" s="110"/>
      <c r="D1263" s="97"/>
    </row>
    <row r="1264" ht="24.5" customHeight="1" spans="1:4">
      <c r="A1264" s="108" t="s">
        <v>1106</v>
      </c>
      <c r="B1264" s="96"/>
      <c r="C1264" s="110"/>
      <c r="D1264" s="97"/>
    </row>
    <row r="1265" ht="24.5" customHeight="1" spans="1:4">
      <c r="A1265" s="103" t="s">
        <v>731</v>
      </c>
      <c r="B1265" s="96"/>
      <c r="C1265" s="110"/>
      <c r="D1265" s="97"/>
    </row>
    <row r="1266" ht="24.5" customHeight="1" spans="1:4">
      <c r="A1266" s="103" t="s">
        <v>732</v>
      </c>
      <c r="B1266" s="96"/>
      <c r="C1266" s="110"/>
      <c r="D1266" s="97"/>
    </row>
    <row r="1267" ht="24.5" customHeight="1" spans="1:4">
      <c r="A1267" s="103" t="s">
        <v>733</v>
      </c>
      <c r="B1267" s="96"/>
      <c r="C1267" s="110"/>
      <c r="D1267" s="97"/>
    </row>
    <row r="1268" ht="24.5" customHeight="1" spans="1:4">
      <c r="A1268" s="103" t="s">
        <v>1107</v>
      </c>
      <c r="B1268" s="96"/>
      <c r="C1268" s="110"/>
      <c r="D1268" s="97"/>
    </row>
    <row r="1269" ht="24.5" customHeight="1" spans="1:4">
      <c r="A1269" s="103" t="s">
        <v>1108</v>
      </c>
      <c r="B1269" s="96"/>
      <c r="C1269" s="110"/>
      <c r="D1269" s="97"/>
    </row>
    <row r="1270" ht="24.5" customHeight="1" spans="1:4">
      <c r="A1270" s="103" t="s">
        <v>1109</v>
      </c>
      <c r="B1270" s="96"/>
      <c r="C1270" s="110"/>
      <c r="D1270" s="97"/>
    </row>
    <row r="1271" ht="24.5" customHeight="1" spans="1:4">
      <c r="A1271" s="103" t="s">
        <v>1110</v>
      </c>
      <c r="B1271" s="96"/>
      <c r="C1271" s="110"/>
      <c r="D1271" s="97"/>
    </row>
    <row r="1272" ht="24.5" customHeight="1" spans="1:4">
      <c r="A1272" s="103" t="s">
        <v>1111</v>
      </c>
      <c r="B1272" s="96"/>
      <c r="C1272" s="110"/>
      <c r="D1272" s="97"/>
    </row>
    <row r="1273" ht="24.5" customHeight="1" spans="1:4">
      <c r="A1273" s="103" t="s">
        <v>1112</v>
      </c>
      <c r="B1273" s="96"/>
      <c r="C1273" s="110"/>
      <c r="D1273" s="97"/>
    </row>
    <row r="1274" ht="24.5" customHeight="1" spans="1:4">
      <c r="A1274" s="103" t="s">
        <v>1113</v>
      </c>
      <c r="B1274" s="96"/>
      <c r="C1274" s="110"/>
      <c r="D1274" s="97"/>
    </row>
    <row r="1275" ht="24.5" customHeight="1" spans="1:4">
      <c r="A1275" s="103" t="s">
        <v>1114</v>
      </c>
      <c r="B1275" s="96"/>
      <c r="C1275" s="110"/>
      <c r="D1275" s="97"/>
    </row>
    <row r="1276" ht="24.5" customHeight="1" spans="1:4">
      <c r="A1276" s="103" t="s">
        <v>751</v>
      </c>
      <c r="B1276" s="96"/>
      <c r="C1276" s="110"/>
      <c r="D1276" s="97"/>
    </row>
    <row r="1277" ht="24.5" customHeight="1" spans="1:4">
      <c r="A1277" s="103" t="s">
        <v>1115</v>
      </c>
      <c r="B1277" s="96"/>
      <c r="C1277" s="110"/>
      <c r="D1277" s="97"/>
    </row>
    <row r="1278" ht="24.5" customHeight="1" spans="1:4">
      <c r="A1278" s="108" t="s">
        <v>1116</v>
      </c>
      <c r="B1278" s="96"/>
      <c r="C1278" s="110"/>
      <c r="D1278" s="97"/>
    </row>
    <row r="1279" ht="24.5" customHeight="1" spans="1:4">
      <c r="A1279" s="103" t="s">
        <v>1117</v>
      </c>
      <c r="B1279" s="96"/>
      <c r="C1279" s="110"/>
      <c r="D1279" s="97"/>
    </row>
    <row r="1280" ht="24.5" customHeight="1" spans="1:4">
      <c r="A1280" s="103" t="s">
        <v>1118</v>
      </c>
      <c r="B1280" s="96"/>
      <c r="C1280" s="110"/>
      <c r="D1280" s="97"/>
    </row>
    <row r="1281" ht="24.5" customHeight="1" spans="1:4">
      <c r="A1281" s="103" t="s">
        <v>1119</v>
      </c>
      <c r="B1281" s="96"/>
      <c r="C1281" s="110"/>
      <c r="D1281" s="97"/>
    </row>
    <row r="1282" ht="24.5" customHeight="1" spans="1:4">
      <c r="A1282" s="103" t="s">
        <v>1120</v>
      </c>
      <c r="B1282" s="96"/>
      <c r="C1282" s="110"/>
      <c r="D1282" s="97"/>
    </row>
    <row r="1283" ht="24.5" customHeight="1" spans="1:4">
      <c r="A1283" s="103" t="s">
        <v>1121</v>
      </c>
      <c r="B1283" s="96"/>
      <c r="C1283" s="110"/>
      <c r="D1283" s="97"/>
    </row>
    <row r="1284" ht="24.5" customHeight="1" spans="1:4">
      <c r="A1284" s="108" t="s">
        <v>1122</v>
      </c>
      <c r="B1284" s="96"/>
      <c r="C1284" s="110"/>
      <c r="D1284" s="97"/>
    </row>
    <row r="1285" ht="24.5" customHeight="1" spans="1:4">
      <c r="A1285" s="103" t="s">
        <v>1123</v>
      </c>
      <c r="B1285" s="96"/>
      <c r="C1285" s="110"/>
      <c r="D1285" s="97"/>
    </row>
    <row r="1286" ht="24.5" customHeight="1" spans="1:4">
      <c r="A1286" s="103" t="s">
        <v>1124</v>
      </c>
      <c r="B1286" s="96"/>
      <c r="C1286" s="110"/>
      <c r="D1286" s="97"/>
    </row>
    <row r="1287" ht="24.5" customHeight="1" spans="1:4">
      <c r="A1287" s="103" t="s">
        <v>1125</v>
      </c>
      <c r="B1287" s="96"/>
      <c r="C1287" s="110"/>
      <c r="D1287" s="97"/>
    </row>
    <row r="1288" ht="24.5" customHeight="1" spans="1:4">
      <c r="A1288" s="103" t="s">
        <v>1126</v>
      </c>
      <c r="B1288" s="96"/>
      <c r="C1288" s="110"/>
      <c r="D1288" s="97"/>
    </row>
    <row r="1289" ht="24.5" customHeight="1" spans="1:4">
      <c r="A1289" s="103" t="s">
        <v>1127</v>
      </c>
      <c r="B1289" s="96"/>
      <c r="C1289" s="110"/>
      <c r="D1289" s="97"/>
    </row>
    <row r="1290" ht="24.5" customHeight="1" spans="1:4">
      <c r="A1290" s="108" t="s">
        <v>1128</v>
      </c>
      <c r="B1290" s="96"/>
      <c r="C1290" s="110"/>
      <c r="D1290" s="97"/>
    </row>
    <row r="1291" ht="24.5" customHeight="1" spans="1:4">
      <c r="A1291" s="103" t="s">
        <v>1129</v>
      </c>
      <c r="B1291" s="96"/>
      <c r="C1291" s="110"/>
      <c r="D1291" s="97"/>
    </row>
    <row r="1292" ht="24.5" customHeight="1" spans="1:4">
      <c r="A1292" s="103" t="s">
        <v>1130</v>
      </c>
      <c r="B1292" s="96"/>
      <c r="C1292" s="110"/>
      <c r="D1292" s="97"/>
    </row>
    <row r="1293" ht="24.5" customHeight="1" spans="1:4">
      <c r="A1293" s="103" t="s">
        <v>1131</v>
      </c>
      <c r="B1293" s="96"/>
      <c r="C1293" s="110"/>
      <c r="D1293" s="97"/>
    </row>
    <row r="1294" ht="24.5" customHeight="1" spans="1:4">
      <c r="A1294" s="103" t="s">
        <v>1132</v>
      </c>
      <c r="B1294" s="96"/>
      <c r="C1294" s="110"/>
      <c r="D1294" s="97"/>
    </row>
    <row r="1295" ht="24.5" customHeight="1" spans="1:4">
      <c r="A1295" s="103" t="s">
        <v>1133</v>
      </c>
      <c r="B1295" s="96"/>
      <c r="C1295" s="110"/>
      <c r="D1295" s="97"/>
    </row>
    <row r="1296" ht="24.5" customHeight="1" spans="1:4">
      <c r="A1296" s="103" t="s">
        <v>1134</v>
      </c>
      <c r="B1296" s="96"/>
      <c r="C1296" s="110"/>
      <c r="D1296" s="97"/>
    </row>
    <row r="1297" ht="24.5" customHeight="1" spans="1:4">
      <c r="A1297" s="103" t="s">
        <v>1135</v>
      </c>
      <c r="B1297" s="96"/>
      <c r="C1297" s="110"/>
      <c r="D1297" s="97"/>
    </row>
    <row r="1298" ht="24.5" customHeight="1" spans="1:4">
      <c r="A1298" s="103" t="s">
        <v>1136</v>
      </c>
      <c r="B1298" s="96"/>
      <c r="C1298" s="110"/>
      <c r="D1298" s="97"/>
    </row>
    <row r="1299" ht="24.5" customHeight="1" spans="1:4">
      <c r="A1299" s="103" t="s">
        <v>1137</v>
      </c>
      <c r="B1299" s="96"/>
      <c r="C1299" s="110"/>
      <c r="D1299" s="97"/>
    </row>
    <row r="1300" ht="24.5" customHeight="1" spans="1:4">
      <c r="A1300" s="103" t="s">
        <v>1138</v>
      </c>
      <c r="B1300" s="96"/>
      <c r="C1300" s="110"/>
      <c r="D1300" s="97"/>
    </row>
    <row r="1301" ht="24.5" customHeight="1" spans="1:4">
      <c r="A1301" s="103" t="s">
        <v>1139</v>
      </c>
      <c r="B1301" s="96"/>
      <c r="C1301" s="110"/>
      <c r="D1301" s="97"/>
    </row>
    <row r="1302" ht="24.5" customHeight="1" spans="1:4">
      <c r="A1302" s="108" t="s">
        <v>1140</v>
      </c>
      <c r="B1302" s="96">
        <v>2500</v>
      </c>
      <c r="C1302" s="110">
        <v>2500</v>
      </c>
      <c r="D1302" s="97"/>
    </row>
    <row r="1303" ht="24.5" customHeight="1" spans="1:4">
      <c r="A1303" s="108" t="s">
        <v>1141</v>
      </c>
      <c r="B1303" s="96">
        <v>16039</v>
      </c>
      <c r="C1303" s="110">
        <v>16039</v>
      </c>
      <c r="D1303" s="97"/>
    </row>
    <row r="1304" ht="24.5" customHeight="1" spans="1:4">
      <c r="A1304" s="108" t="s">
        <v>1142</v>
      </c>
      <c r="B1304" s="96">
        <v>16039</v>
      </c>
      <c r="C1304" s="110">
        <v>16039</v>
      </c>
      <c r="D1304" s="97"/>
    </row>
    <row r="1305" ht="24.5" customHeight="1" spans="1:4">
      <c r="A1305" s="103" t="s">
        <v>1143</v>
      </c>
      <c r="B1305" s="96"/>
      <c r="C1305" s="110"/>
      <c r="D1305" s="97"/>
    </row>
    <row r="1306" ht="24.5" customHeight="1" spans="1:4">
      <c r="A1306" s="103" t="s">
        <v>1144</v>
      </c>
      <c r="B1306" s="96"/>
      <c r="C1306" s="110"/>
      <c r="D1306" s="97"/>
    </row>
    <row r="1307" ht="24.5" customHeight="1" spans="1:4">
      <c r="A1307" s="103" t="s">
        <v>1145</v>
      </c>
      <c r="B1307" s="96"/>
      <c r="C1307" s="110"/>
      <c r="D1307" s="97"/>
    </row>
    <row r="1308" ht="24.5" customHeight="1" spans="1:4">
      <c r="A1308" s="103" t="s">
        <v>1146</v>
      </c>
      <c r="B1308" s="96">
        <v>16039</v>
      </c>
      <c r="C1308" s="110">
        <v>16039</v>
      </c>
      <c r="D1308" s="97"/>
    </row>
    <row r="1309" ht="24.5" customHeight="1" spans="1:4">
      <c r="A1309" s="108" t="s">
        <v>1147</v>
      </c>
      <c r="B1309" s="96">
        <v>300</v>
      </c>
      <c r="C1309" s="110">
        <v>300</v>
      </c>
      <c r="D1309" s="97"/>
    </row>
    <row r="1310" ht="24.5" customHeight="1" spans="1:4">
      <c r="A1310" s="103" t="s">
        <v>1148</v>
      </c>
      <c r="B1310" s="96"/>
      <c r="C1310" s="110"/>
      <c r="D1310" s="97"/>
    </row>
    <row r="1311" ht="24.5" customHeight="1" spans="1:4">
      <c r="A1311" s="103" t="s">
        <v>1149</v>
      </c>
      <c r="B1311" s="96">
        <v>300</v>
      </c>
      <c r="C1311" s="110">
        <v>300</v>
      </c>
      <c r="D1311" s="97"/>
    </row>
    <row r="1312" ht="24.5" customHeight="1" spans="1:4">
      <c r="A1312" s="103"/>
      <c r="B1312" s="96"/>
      <c r="C1312" s="110"/>
      <c r="D1312" s="97"/>
    </row>
    <row r="1313" ht="24.5" customHeight="1" spans="1:4">
      <c r="A1313" s="103"/>
      <c r="B1313" s="96"/>
      <c r="C1313" s="110"/>
      <c r="D1313" s="97"/>
    </row>
    <row r="1314" ht="24.5" customHeight="1" spans="1:4">
      <c r="A1314" s="103"/>
      <c r="B1314" s="113"/>
      <c r="C1314" s="113"/>
      <c r="D1314" s="97"/>
    </row>
    <row r="1315" ht="24.5" customHeight="1" spans="1:4">
      <c r="A1315" s="103"/>
      <c r="B1315" s="113"/>
      <c r="C1315" s="106"/>
      <c r="D1315" s="97"/>
    </row>
    <row r="1316" ht="24.5" customHeight="1" spans="1:4">
      <c r="A1316" s="114" t="s">
        <v>1150</v>
      </c>
      <c r="B1316" s="115">
        <v>109999.95</v>
      </c>
      <c r="C1316" s="116">
        <v>108306.95</v>
      </c>
      <c r="D1316" s="117">
        <v>1693</v>
      </c>
    </row>
  </sheetData>
  <mergeCells count="5">
    <mergeCell ref="A1:D1"/>
    <mergeCell ref="B3:D3"/>
    <mergeCell ref="C4:D4"/>
    <mergeCell ref="A3:A5"/>
    <mergeCell ref="B4:B5"/>
  </mergeCells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M42"/>
  <sheetViews>
    <sheetView zoomScale="220" zoomScaleNormal="220" workbookViewId="0">
      <selection activeCell="B20" sqref="B20"/>
    </sheetView>
  </sheetViews>
  <sheetFormatPr defaultColWidth="9" defaultRowHeight="15.75"/>
  <cols>
    <col min="1" max="1" width="28.375" style="20" customWidth="1"/>
    <col min="2" max="2" width="10.125" style="20" customWidth="1"/>
    <col min="3" max="3" width="27.875" style="20" customWidth="1"/>
    <col min="4" max="4" width="10.25" style="20" customWidth="1"/>
    <col min="5" max="16384" width="9" style="20"/>
  </cols>
  <sheetData>
    <row r="1" s="19" customFormat="1" ht="36" customHeight="1" spans="1:5">
      <c r="A1" s="54" t="s">
        <v>1151</v>
      </c>
      <c r="B1" s="54"/>
      <c r="C1" s="54"/>
      <c r="D1" s="54"/>
      <c r="E1" s="41"/>
    </row>
    <row r="2" ht="26.25" customHeight="1" spans="1:13">
      <c r="A2" s="55"/>
      <c r="B2" s="56"/>
      <c r="C2" s="55"/>
      <c r="D2" s="57" t="s">
        <v>1</v>
      </c>
      <c r="E2" s="25"/>
      <c r="F2" s="25"/>
      <c r="G2" s="25"/>
      <c r="H2" s="25"/>
      <c r="I2" s="25"/>
      <c r="J2" s="25"/>
      <c r="K2" s="25"/>
      <c r="L2" s="25"/>
      <c r="M2" s="25"/>
    </row>
    <row r="3" ht="29.25" customHeight="1" spans="1:13">
      <c r="A3" s="58" t="s">
        <v>1152</v>
      </c>
      <c r="B3" s="59"/>
      <c r="C3" s="59" t="s">
        <v>1153</v>
      </c>
      <c r="D3" s="60"/>
      <c r="E3" s="25"/>
      <c r="F3" s="25"/>
      <c r="G3" s="25"/>
      <c r="H3" s="25"/>
      <c r="I3" s="25"/>
      <c r="J3" s="25"/>
      <c r="K3" s="25"/>
      <c r="L3" s="25"/>
      <c r="M3" s="25"/>
    </row>
    <row r="4" ht="30.95" customHeight="1" spans="1:13">
      <c r="A4" s="61" t="s">
        <v>1154</v>
      </c>
      <c r="B4" s="62" t="s">
        <v>1155</v>
      </c>
      <c r="C4" s="63" t="s">
        <v>1154</v>
      </c>
      <c r="D4" s="64" t="s">
        <v>1155</v>
      </c>
      <c r="E4" s="25"/>
      <c r="F4" s="25"/>
      <c r="G4" s="25"/>
      <c r="H4" s="25"/>
      <c r="I4" s="25"/>
      <c r="J4" s="25"/>
      <c r="K4" s="25"/>
      <c r="L4" s="25"/>
      <c r="M4" s="25"/>
    </row>
    <row r="5" ht="30.95" customHeight="1" spans="1:13">
      <c r="A5" s="65" t="s">
        <v>1156</v>
      </c>
      <c r="B5" s="66">
        <f>本级收预!C29</f>
        <v>116012</v>
      </c>
      <c r="C5" s="67" t="s">
        <v>1157</v>
      </c>
      <c r="D5" s="68">
        <f>SUM(D6:D7)</f>
        <v>110000</v>
      </c>
      <c r="E5" s="25"/>
      <c r="F5" s="25"/>
      <c r="G5" s="25"/>
      <c r="H5" s="25"/>
      <c r="I5" s="25"/>
      <c r="J5" s="25"/>
      <c r="K5" s="25"/>
      <c r="L5" s="25"/>
      <c r="M5" s="25"/>
    </row>
    <row r="6" ht="30.95" customHeight="1" spans="1:13">
      <c r="A6" s="69" t="s">
        <v>1158</v>
      </c>
      <c r="B6" s="66">
        <f>+B7+B12+B20</f>
        <v>19267</v>
      </c>
      <c r="C6" s="67" t="s">
        <v>1159</v>
      </c>
      <c r="D6" s="68">
        <f>本级支预!C27-D7</f>
        <v>108307</v>
      </c>
      <c r="E6" s="25"/>
      <c r="F6" s="25"/>
      <c r="G6" s="25"/>
      <c r="H6" s="25"/>
      <c r="I6" s="25"/>
      <c r="J6" s="25"/>
      <c r="K6" s="25"/>
      <c r="L6" s="25"/>
      <c r="M6" s="25"/>
    </row>
    <row r="7" ht="30.95" customHeight="1" spans="1:13">
      <c r="A7" s="69" t="s">
        <v>1160</v>
      </c>
      <c r="B7" s="70">
        <f>SUM(B8:B11)</f>
        <v>14949</v>
      </c>
      <c r="C7" s="67" t="s">
        <v>1161</v>
      </c>
      <c r="D7" s="68">
        <v>1693</v>
      </c>
      <c r="E7" s="25"/>
      <c r="F7" s="25"/>
      <c r="G7" s="25"/>
      <c r="H7" s="25"/>
      <c r="I7" s="25"/>
      <c r="J7" s="25"/>
      <c r="K7" s="25"/>
      <c r="L7" s="25"/>
      <c r="M7" s="25"/>
    </row>
    <row r="8" ht="30.95" customHeight="1" spans="1:13">
      <c r="A8" s="69" t="s">
        <v>1162</v>
      </c>
      <c r="B8" s="70">
        <v>354</v>
      </c>
      <c r="C8" s="67" t="s">
        <v>1163</v>
      </c>
      <c r="D8" s="68">
        <f>SUM(D9:D12)</f>
        <v>31024</v>
      </c>
      <c r="E8" s="25"/>
      <c r="F8" s="25"/>
      <c r="G8" s="25"/>
      <c r="H8" s="25"/>
      <c r="I8" s="25"/>
      <c r="J8" s="25"/>
      <c r="K8" s="25"/>
      <c r="L8" s="25"/>
      <c r="M8" s="25"/>
    </row>
    <row r="9" ht="30.95" customHeight="1" spans="1:13">
      <c r="A9" s="69" t="s">
        <v>1164</v>
      </c>
      <c r="B9" s="70">
        <v>101</v>
      </c>
      <c r="C9" s="67" t="s">
        <v>1165</v>
      </c>
      <c r="D9" s="68">
        <v>30322</v>
      </c>
      <c r="E9" s="25"/>
      <c r="F9" s="25"/>
      <c r="G9" s="25"/>
      <c r="H9" s="25"/>
      <c r="I9" s="25"/>
      <c r="J9" s="25"/>
      <c r="K9" s="25"/>
      <c r="L9" s="25"/>
      <c r="M9" s="25"/>
    </row>
    <row r="10" ht="30.95" customHeight="1" spans="1:13">
      <c r="A10" s="69" t="s">
        <v>1166</v>
      </c>
      <c r="B10" s="70">
        <f>5876+3315+5303</f>
        <v>14494</v>
      </c>
      <c r="C10" s="67" t="s">
        <v>1167</v>
      </c>
      <c r="D10" s="68">
        <v>702</v>
      </c>
      <c r="E10" s="25"/>
      <c r="F10" s="25"/>
      <c r="G10" s="25"/>
      <c r="H10" s="25"/>
      <c r="I10" s="25"/>
      <c r="J10" s="25"/>
      <c r="K10" s="25"/>
      <c r="L10" s="25"/>
      <c r="M10" s="25"/>
    </row>
    <row r="11" ht="27.75" hidden="1" customHeight="1" spans="1:13">
      <c r="A11" s="69" t="s">
        <v>1168</v>
      </c>
      <c r="B11" s="70"/>
      <c r="C11" s="67" t="s">
        <v>1169</v>
      </c>
      <c r="D11" s="68"/>
      <c r="E11" s="25"/>
      <c r="F11" s="25"/>
      <c r="G11" s="25"/>
      <c r="H11" s="25"/>
      <c r="I11" s="25"/>
      <c r="J11" s="25"/>
      <c r="K11" s="25"/>
      <c r="L11" s="25"/>
      <c r="M11" s="25"/>
    </row>
    <row r="12" ht="30.95" customHeight="1" spans="1:13">
      <c r="A12" s="69" t="s">
        <v>1170</v>
      </c>
      <c r="B12" s="66">
        <f>SUM(B13:B19)</f>
        <v>2625</v>
      </c>
      <c r="C12" s="67"/>
      <c r="D12" s="68"/>
      <c r="E12" s="25"/>
      <c r="F12" s="25"/>
      <c r="G12" s="25"/>
      <c r="H12" s="25"/>
      <c r="I12" s="25"/>
      <c r="J12" s="25"/>
      <c r="K12" s="25"/>
      <c r="L12" s="25"/>
      <c r="M12" s="25"/>
    </row>
    <row r="13" ht="30.95" customHeight="1" spans="1:13">
      <c r="A13" s="69" t="s">
        <v>1171</v>
      </c>
      <c r="B13" s="66"/>
      <c r="C13" s="71" t="s">
        <v>1172</v>
      </c>
      <c r="D13" s="68">
        <v>4900</v>
      </c>
      <c r="E13" s="25"/>
      <c r="F13" s="25"/>
      <c r="G13" s="25"/>
      <c r="H13" s="25"/>
      <c r="I13" s="25"/>
      <c r="J13" s="25"/>
      <c r="K13" s="25"/>
      <c r="L13" s="25"/>
      <c r="M13" s="25"/>
    </row>
    <row r="14" ht="30.95" customHeight="1" spans="1:13">
      <c r="A14" s="69" t="s">
        <v>1173</v>
      </c>
      <c r="B14" s="70">
        <v>175</v>
      </c>
      <c r="C14" s="72" t="s">
        <v>1174</v>
      </c>
      <c r="D14" s="68">
        <v>10000</v>
      </c>
      <c r="E14" s="25"/>
      <c r="F14" s="25"/>
      <c r="G14" s="25"/>
      <c r="H14" s="25"/>
      <c r="I14" s="25"/>
      <c r="J14" s="25"/>
      <c r="K14" s="25"/>
      <c r="L14" s="25"/>
      <c r="M14" s="25"/>
    </row>
    <row r="15" ht="30.95" customHeight="1" spans="1:13">
      <c r="A15" s="69" t="s">
        <v>1175</v>
      </c>
      <c r="B15" s="66">
        <v>15</v>
      </c>
      <c r="C15" s="71" t="s">
        <v>1176</v>
      </c>
      <c r="D15" s="68">
        <f>B25-D5-D8-D13-D14</f>
        <v>4391</v>
      </c>
      <c r="E15" s="25"/>
      <c r="F15" s="25"/>
      <c r="G15" s="25"/>
      <c r="H15" s="25"/>
      <c r="I15" s="25"/>
      <c r="J15" s="25"/>
      <c r="K15" s="25"/>
      <c r="L15" s="25"/>
      <c r="M15" s="25"/>
    </row>
    <row r="16" ht="30.95" customHeight="1" spans="1:13">
      <c r="A16" s="69" t="s">
        <v>1177</v>
      </c>
      <c r="B16" s="73">
        <v>1133</v>
      </c>
      <c r="C16" s="67"/>
      <c r="D16" s="68"/>
      <c r="E16" s="25"/>
      <c r="F16" s="25"/>
      <c r="G16" s="25"/>
      <c r="H16" s="25"/>
      <c r="I16" s="25"/>
      <c r="J16" s="25"/>
      <c r="K16" s="25"/>
      <c r="L16" s="25"/>
      <c r="M16" s="25"/>
    </row>
    <row r="17" ht="30.95" customHeight="1" spans="1:13">
      <c r="A17" s="69" t="s">
        <v>1178</v>
      </c>
      <c r="B17" s="66">
        <v>224</v>
      </c>
      <c r="C17" s="74"/>
      <c r="D17" s="68"/>
      <c r="E17" s="25"/>
      <c r="F17" s="25"/>
      <c r="G17" s="25"/>
      <c r="H17" s="25"/>
      <c r="I17" s="25"/>
      <c r="J17" s="25"/>
      <c r="K17" s="25"/>
      <c r="L17" s="25"/>
      <c r="M17" s="25"/>
    </row>
    <row r="18" ht="27.75" hidden="1" customHeight="1" spans="1:13">
      <c r="A18" s="69" t="s">
        <v>1179</v>
      </c>
      <c r="B18" s="66"/>
      <c r="C18" s="67"/>
      <c r="D18" s="68"/>
      <c r="E18" s="25"/>
      <c r="F18" s="25"/>
      <c r="G18" s="25"/>
      <c r="H18" s="25"/>
      <c r="I18" s="25"/>
      <c r="J18" s="25"/>
      <c r="K18" s="25"/>
      <c r="L18" s="25"/>
      <c r="M18" s="25"/>
    </row>
    <row r="19" ht="30.95" customHeight="1" spans="1:13">
      <c r="A19" s="69" t="s">
        <v>1180</v>
      </c>
      <c r="B19" s="66">
        <f>2625-B17-B16-B15-B14</f>
        <v>1078</v>
      </c>
      <c r="C19" s="72"/>
      <c r="D19" s="68"/>
      <c r="E19" s="25"/>
      <c r="F19" s="25"/>
      <c r="G19" s="25"/>
      <c r="H19" s="25"/>
      <c r="I19" s="25"/>
      <c r="J19" s="25"/>
      <c r="K19" s="25"/>
      <c r="L19" s="25"/>
      <c r="M19" s="25"/>
    </row>
    <row r="20" ht="30.95" customHeight="1" spans="1:13">
      <c r="A20" s="69" t="s">
        <v>1181</v>
      </c>
      <c r="B20" s="66">
        <v>1693</v>
      </c>
      <c r="C20" s="72"/>
      <c r="D20" s="68"/>
      <c r="E20" s="25"/>
      <c r="F20" s="25"/>
      <c r="G20" s="25"/>
      <c r="H20" s="25"/>
      <c r="I20" s="25"/>
      <c r="J20" s="25"/>
      <c r="K20" s="25"/>
      <c r="L20" s="25"/>
      <c r="M20" s="25"/>
    </row>
    <row r="21" ht="30.95" customHeight="1" spans="1:13">
      <c r="A21" s="69" t="s">
        <v>1182</v>
      </c>
      <c r="B21" s="75"/>
      <c r="C21" s="72"/>
      <c r="D21" s="68"/>
      <c r="E21" s="25"/>
      <c r="F21" s="25"/>
      <c r="G21" s="25"/>
      <c r="H21" s="25"/>
      <c r="I21" s="25"/>
      <c r="J21" s="25"/>
      <c r="K21" s="25"/>
      <c r="L21" s="25"/>
      <c r="M21" s="25"/>
    </row>
    <row r="22" ht="30.95" customHeight="1" spans="1:13">
      <c r="A22" s="69" t="s">
        <v>1183</v>
      </c>
      <c r="B22" s="70">
        <v>20000</v>
      </c>
      <c r="C22" s="72"/>
      <c r="D22" s="68"/>
      <c r="E22" s="25"/>
      <c r="F22" s="25"/>
      <c r="G22" s="25"/>
      <c r="H22" s="25"/>
      <c r="I22" s="25"/>
      <c r="J22" s="25"/>
      <c r="K22" s="25"/>
      <c r="L22" s="25"/>
      <c r="M22" s="25"/>
    </row>
    <row r="23" ht="30.95" customHeight="1" spans="1:13">
      <c r="A23" s="69" t="s">
        <v>1184</v>
      </c>
      <c r="B23" s="70">
        <v>5036</v>
      </c>
      <c r="C23" s="72"/>
      <c r="D23" s="68"/>
      <c r="E23" s="25"/>
      <c r="F23" s="25"/>
      <c r="G23" s="25"/>
      <c r="H23" s="25"/>
      <c r="I23" s="25"/>
      <c r="J23" s="25"/>
      <c r="K23" s="25"/>
      <c r="L23" s="25"/>
      <c r="M23" s="25"/>
    </row>
    <row r="24" ht="30.95" customHeight="1" spans="1:13">
      <c r="A24" s="69"/>
      <c r="B24" s="70"/>
      <c r="C24" s="72"/>
      <c r="D24" s="68"/>
      <c r="E24" s="25"/>
      <c r="F24" s="25"/>
      <c r="G24" s="25"/>
      <c r="H24" s="25"/>
      <c r="I24" s="25"/>
      <c r="J24" s="25"/>
      <c r="K24" s="25"/>
      <c r="L24" s="25"/>
      <c r="M24" s="25"/>
    </row>
    <row r="25" ht="30.95" customHeight="1" spans="1:13">
      <c r="A25" s="76" t="s">
        <v>1185</v>
      </c>
      <c r="B25" s="77">
        <f>SUM(B5,B6,B21,B22,B23)</f>
        <v>160315</v>
      </c>
      <c r="C25" s="78" t="s">
        <v>1186</v>
      </c>
      <c r="D25" s="79">
        <f>+D5+D8+D13+D14+D15</f>
        <v>160315</v>
      </c>
      <c r="E25" s="25"/>
      <c r="F25" s="80"/>
      <c r="G25" s="25"/>
      <c r="H25" s="25"/>
      <c r="I25" s="25"/>
      <c r="J25" s="25"/>
      <c r="K25" s="25"/>
      <c r="L25" s="25"/>
      <c r="M25" s="25"/>
    </row>
    <row r="26" ht="14.25" spans="1:13">
      <c r="A26" s="25"/>
      <c r="B26" s="25"/>
      <c r="C26" s="25"/>
      <c r="D26" s="80"/>
      <c r="E26" s="25"/>
      <c r="F26" s="25"/>
      <c r="G26" s="25"/>
      <c r="H26" s="25"/>
      <c r="I26" s="25"/>
      <c r="J26" s="25"/>
      <c r="K26" s="25"/>
      <c r="L26" s="25"/>
      <c r="M26" s="25"/>
    </row>
    <row r="27" ht="14.25" spans="1:13">
      <c r="A27" s="25"/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</row>
    <row r="28" ht="14.25" spans="1:13">
      <c r="A28" s="25"/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</row>
    <row r="29" ht="14.25" spans="1:13">
      <c r="A29" s="25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</row>
    <row r="30" ht="14.25" spans="1:13">
      <c r="A30" s="25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</row>
    <row r="31" ht="14.25" spans="1:13">
      <c r="A31" s="25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</row>
    <row r="32" ht="14.25" spans="1:13">
      <c r="A32" s="25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</row>
    <row r="33" ht="14.25" spans="1:13">
      <c r="A33" s="25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</row>
    <row r="34" ht="14.25" spans="1:13">
      <c r="A34" s="25"/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</row>
    <row r="35" ht="14.25" spans="1:13">
      <c r="A35" s="25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</row>
    <row r="36" ht="14.25" spans="1:13">
      <c r="A36" s="25"/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</row>
    <row r="37" ht="14.25" spans="1:13">
      <c r="A37" s="25"/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</row>
    <row r="38" ht="14.25" spans="1:13">
      <c r="A38" s="25"/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</row>
    <row r="39" ht="14.25" spans="1:13">
      <c r="A39" s="25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</row>
    <row r="40" ht="14.25" spans="1:13">
      <c r="A40" s="25"/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</row>
    <row r="41" ht="14.25" spans="1:13">
      <c r="A41" s="25"/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</row>
    <row r="42" ht="14.25" spans="1:13">
      <c r="A42" s="25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</row>
  </sheetData>
  <mergeCells count="3">
    <mergeCell ref="A1:D1"/>
    <mergeCell ref="A3:B3"/>
    <mergeCell ref="C3:D3"/>
  </mergeCells>
  <printOptions horizontalCentered="1"/>
  <pageMargins left="0.590277777777778" right="0.590277777777778" top="0.729166666666667" bottom="0.590277777777778" header="0.196527777777778" footer="0.313888888888889"/>
  <pageSetup paperSize="9" firstPageNumber="8" orientation="portrait" blackAndWhite="1" useFirstPageNumber="1"/>
  <headerFooter alignWithMargins="0" scaleWithDoc="0">
    <oddFooter>&amp;C&amp;10第 &amp;P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2"/>
  <sheetViews>
    <sheetView showZeros="0" workbookViewId="0">
      <selection activeCell="A1" sqref="A1:D1"/>
    </sheetView>
  </sheetViews>
  <sheetFormatPr defaultColWidth="9" defaultRowHeight="15.75"/>
  <cols>
    <col min="1" max="1" width="35.125" style="20" customWidth="1"/>
    <col min="2" max="2" width="13.875" style="20" customWidth="1"/>
    <col min="3" max="3" width="14.625" style="20" customWidth="1"/>
    <col min="4" max="4" width="14.375" style="20" customWidth="1"/>
    <col min="5" max="16384" width="9" style="20"/>
  </cols>
  <sheetData>
    <row r="1" s="19" customFormat="1" ht="36" customHeight="1" spans="1:6">
      <c r="A1" s="21" t="s">
        <v>1187</v>
      </c>
      <c r="B1" s="21"/>
      <c r="C1" s="21"/>
      <c r="D1" s="21"/>
      <c r="E1" s="41"/>
      <c r="F1" s="41"/>
    </row>
    <row r="2" ht="26.25" customHeight="1" spans="1:13">
      <c r="A2" s="22"/>
      <c r="B2" s="22"/>
      <c r="C2" s="22"/>
      <c r="D2" s="24" t="s">
        <v>1</v>
      </c>
      <c r="E2" s="25"/>
      <c r="F2" s="25"/>
      <c r="G2" s="25"/>
      <c r="H2" s="25"/>
      <c r="I2" s="25"/>
      <c r="J2" s="25"/>
      <c r="K2" s="25"/>
      <c r="L2" s="25"/>
      <c r="M2" s="25"/>
    </row>
    <row r="3" ht="29.25" customHeight="1" spans="1:13">
      <c r="A3" s="42" t="s">
        <v>2</v>
      </c>
      <c r="B3" s="43" t="s">
        <v>1188</v>
      </c>
      <c r="C3" s="44" t="s">
        <v>127</v>
      </c>
      <c r="D3" s="45" t="s">
        <v>112</v>
      </c>
      <c r="E3" s="25"/>
      <c r="F3" s="25"/>
      <c r="G3" s="25"/>
      <c r="H3" s="25"/>
      <c r="I3" s="25"/>
      <c r="J3" s="25"/>
      <c r="K3" s="25"/>
      <c r="L3" s="25"/>
      <c r="M3" s="25"/>
    </row>
    <row r="4" ht="33" customHeight="1" spans="1:13">
      <c r="A4" s="46" t="s">
        <v>1189</v>
      </c>
      <c r="B4" s="30">
        <v>367</v>
      </c>
      <c r="C4" s="47"/>
      <c r="D4" s="48">
        <v>-100</v>
      </c>
      <c r="E4" s="25"/>
      <c r="F4" s="25"/>
      <c r="G4" s="25"/>
      <c r="H4" s="25"/>
      <c r="I4" s="25"/>
      <c r="J4" s="25"/>
      <c r="K4" s="25"/>
      <c r="L4" s="25"/>
      <c r="M4" s="25"/>
    </row>
    <row r="5" ht="33" customHeight="1" spans="1:13">
      <c r="A5" s="46" t="s">
        <v>1190</v>
      </c>
      <c r="B5" s="30">
        <v>1988</v>
      </c>
      <c r="C5" s="49">
        <v>4000</v>
      </c>
      <c r="D5" s="48">
        <v>101.207243460765</v>
      </c>
      <c r="E5" s="25"/>
      <c r="F5" s="25"/>
      <c r="G5" s="25"/>
      <c r="H5" s="25"/>
      <c r="I5" s="25"/>
      <c r="J5" s="25"/>
      <c r="K5" s="25"/>
      <c r="L5" s="25"/>
      <c r="M5" s="25"/>
    </row>
    <row r="6" ht="33" customHeight="1" spans="1:13">
      <c r="A6" s="46" t="s">
        <v>1191</v>
      </c>
      <c r="B6" s="30">
        <v>431</v>
      </c>
      <c r="C6" s="49">
        <v>800</v>
      </c>
      <c r="D6" s="48">
        <v>85.614849187935</v>
      </c>
      <c r="E6" s="25"/>
      <c r="F6" s="25"/>
      <c r="G6" s="25"/>
      <c r="H6" s="25"/>
      <c r="I6" s="25"/>
      <c r="J6" s="25"/>
      <c r="K6" s="25"/>
      <c r="L6" s="25"/>
      <c r="M6" s="25"/>
    </row>
    <row r="7" ht="29.25" customHeight="1" spans="1:13">
      <c r="A7" s="46" t="s">
        <v>1192</v>
      </c>
      <c r="B7" s="30">
        <v>33424</v>
      </c>
      <c r="C7" s="49">
        <v>67200</v>
      </c>
      <c r="D7" s="48">
        <v>101.053135471517</v>
      </c>
      <c r="E7" s="25"/>
      <c r="F7" s="25"/>
      <c r="G7" s="25"/>
      <c r="H7" s="25"/>
      <c r="I7" s="25"/>
      <c r="J7" s="25"/>
      <c r="K7" s="25"/>
      <c r="L7" s="25"/>
      <c r="M7" s="25"/>
    </row>
    <row r="8" ht="33" customHeight="1" spans="1:13">
      <c r="A8" s="46" t="s">
        <v>1193</v>
      </c>
      <c r="B8" s="50"/>
      <c r="C8" s="49">
        <v>4500</v>
      </c>
      <c r="D8" s="48"/>
      <c r="E8" s="25"/>
      <c r="F8" s="25"/>
      <c r="G8" s="25"/>
      <c r="H8" s="25"/>
      <c r="I8" s="25"/>
      <c r="J8" s="25"/>
      <c r="K8" s="25"/>
      <c r="L8" s="25"/>
      <c r="M8" s="25"/>
    </row>
    <row r="9" ht="33" customHeight="1" spans="1:13">
      <c r="A9" s="46" t="s">
        <v>1194</v>
      </c>
      <c r="B9" s="50"/>
      <c r="C9" s="50"/>
      <c r="D9" s="48"/>
      <c r="E9" s="25"/>
      <c r="F9" s="25"/>
      <c r="G9" s="25"/>
      <c r="H9" s="25"/>
      <c r="I9" s="25"/>
      <c r="J9" s="25"/>
      <c r="K9" s="25"/>
      <c r="L9" s="25"/>
      <c r="M9" s="25"/>
    </row>
    <row r="10" ht="33" customHeight="1" spans="1:13">
      <c r="A10" s="46"/>
      <c r="B10" s="50"/>
      <c r="C10" s="50"/>
      <c r="D10" s="48"/>
      <c r="E10" s="25"/>
      <c r="F10" s="25"/>
      <c r="G10" s="25"/>
      <c r="H10" s="25"/>
      <c r="I10" s="25"/>
      <c r="J10" s="25"/>
      <c r="K10" s="25"/>
      <c r="L10" s="25"/>
      <c r="M10" s="25"/>
    </row>
    <row r="11" ht="33" customHeight="1" spans="1:13">
      <c r="A11" s="46"/>
      <c r="B11" s="50"/>
      <c r="C11" s="50"/>
      <c r="D11" s="48"/>
      <c r="E11" s="25"/>
      <c r="F11" s="25"/>
      <c r="G11" s="25"/>
      <c r="H11" s="25"/>
      <c r="I11" s="25"/>
      <c r="J11" s="25"/>
      <c r="K11" s="25"/>
      <c r="L11" s="25"/>
      <c r="M11" s="25"/>
    </row>
    <row r="12" ht="33" customHeight="1" spans="1:13">
      <c r="A12" s="46"/>
      <c r="B12" s="50"/>
      <c r="C12" s="50"/>
      <c r="D12" s="48"/>
      <c r="E12" s="25"/>
      <c r="F12" s="25"/>
      <c r="G12" s="25"/>
      <c r="H12" s="25"/>
      <c r="I12" s="25"/>
      <c r="J12" s="25"/>
      <c r="K12" s="25"/>
      <c r="L12" s="25"/>
      <c r="M12" s="25"/>
    </row>
    <row r="13" ht="33" customHeight="1" spans="1:13">
      <c r="A13" s="46"/>
      <c r="B13" s="50"/>
      <c r="C13" s="50"/>
      <c r="D13" s="48"/>
      <c r="E13" s="25"/>
      <c r="F13" s="25"/>
      <c r="G13" s="25"/>
      <c r="H13" s="25"/>
      <c r="I13" s="25"/>
      <c r="J13" s="25"/>
      <c r="K13" s="25"/>
      <c r="L13" s="25"/>
      <c r="M13" s="25"/>
    </row>
    <row r="14" ht="33" customHeight="1" spans="1:13">
      <c r="A14" s="46"/>
      <c r="B14" s="50"/>
      <c r="C14" s="50"/>
      <c r="D14" s="48"/>
      <c r="E14" s="25"/>
      <c r="F14" s="25"/>
      <c r="G14" s="25"/>
      <c r="H14" s="25"/>
      <c r="I14" s="25"/>
      <c r="J14" s="25"/>
      <c r="K14" s="25"/>
      <c r="L14" s="25"/>
      <c r="M14" s="25"/>
    </row>
    <row r="15" ht="33" customHeight="1" spans="1:13">
      <c r="A15" s="46"/>
      <c r="B15" s="50"/>
      <c r="C15" s="50"/>
      <c r="D15" s="48"/>
      <c r="E15" s="25"/>
      <c r="F15" s="25"/>
      <c r="G15" s="25"/>
      <c r="H15" s="25"/>
      <c r="I15" s="25"/>
      <c r="J15" s="25"/>
      <c r="K15" s="25"/>
      <c r="L15" s="25"/>
      <c r="M15" s="25"/>
    </row>
    <row r="16" ht="33" customHeight="1" spans="1:13">
      <c r="A16" s="46"/>
      <c r="B16" s="50"/>
      <c r="C16" s="50"/>
      <c r="D16" s="48"/>
      <c r="E16" s="25"/>
      <c r="F16" s="25"/>
      <c r="G16" s="25"/>
      <c r="H16" s="25"/>
      <c r="I16" s="25"/>
      <c r="J16" s="25"/>
      <c r="K16" s="25"/>
      <c r="L16" s="25"/>
      <c r="M16" s="25"/>
    </row>
    <row r="17" ht="33" customHeight="1" spans="1:13">
      <c r="A17" s="46"/>
      <c r="B17" s="50"/>
      <c r="C17" s="50"/>
      <c r="D17" s="48"/>
      <c r="E17" s="25"/>
      <c r="F17" s="25"/>
      <c r="G17" s="25"/>
      <c r="H17" s="25"/>
      <c r="I17" s="25"/>
      <c r="J17" s="25"/>
      <c r="K17" s="25"/>
      <c r="L17" s="25"/>
      <c r="M17" s="25"/>
    </row>
    <row r="18" ht="33" customHeight="1" spans="1:13">
      <c r="A18" s="46"/>
      <c r="B18" s="50"/>
      <c r="C18" s="50"/>
      <c r="D18" s="48"/>
      <c r="E18" s="25"/>
      <c r="F18" s="25"/>
      <c r="G18" s="25"/>
      <c r="H18" s="25"/>
      <c r="I18" s="25"/>
      <c r="J18" s="25"/>
      <c r="K18" s="25"/>
      <c r="L18" s="25"/>
      <c r="M18" s="25"/>
    </row>
    <row r="19" ht="33" customHeight="1" spans="1:13">
      <c r="A19" s="46"/>
      <c r="B19" s="50"/>
      <c r="C19" s="50"/>
      <c r="D19" s="48"/>
      <c r="E19" s="25"/>
      <c r="F19" s="25"/>
      <c r="G19" s="25"/>
      <c r="H19" s="25"/>
      <c r="I19" s="25"/>
      <c r="J19" s="25"/>
      <c r="K19" s="25"/>
      <c r="L19" s="25"/>
      <c r="M19" s="25"/>
    </row>
    <row r="20" ht="33" customHeight="1" spans="1:13">
      <c r="A20" s="51"/>
      <c r="B20" s="50"/>
      <c r="C20" s="50"/>
      <c r="D20" s="48"/>
      <c r="E20" s="25"/>
      <c r="F20" s="25"/>
      <c r="G20" s="25"/>
      <c r="H20" s="25"/>
      <c r="I20" s="25"/>
      <c r="J20" s="25"/>
      <c r="K20" s="25"/>
      <c r="L20" s="25"/>
      <c r="M20" s="25"/>
    </row>
    <row r="21" ht="33" customHeight="1" spans="1:13">
      <c r="A21" s="37" t="s">
        <v>1195</v>
      </c>
      <c r="B21" s="52">
        <f>SUM(B4:B9)</f>
        <v>36210</v>
      </c>
      <c r="C21" s="52">
        <f>SUM(C4:C9)</f>
        <v>76500</v>
      </c>
      <c r="D21" s="53">
        <v>111.267605633803</v>
      </c>
      <c r="E21" s="25"/>
      <c r="F21" s="25"/>
      <c r="G21" s="25"/>
      <c r="H21" s="25"/>
      <c r="I21" s="25"/>
      <c r="J21" s="25"/>
      <c r="K21" s="25"/>
      <c r="L21" s="25"/>
      <c r="M21" s="25"/>
    </row>
    <row r="22" ht="14.25" spans="1:13">
      <c r="A22" s="25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</row>
    <row r="23" ht="14.25" spans="1:13">
      <c r="A23" s="25"/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</row>
    <row r="24" ht="14.25" spans="1:13">
      <c r="A24" s="25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</row>
    <row r="25" ht="14.25" spans="1:13">
      <c r="A25" s="25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</row>
    <row r="26" ht="14.25" spans="1:13">
      <c r="A26" s="25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</row>
    <row r="27" ht="14.25" spans="1:13">
      <c r="A27" s="25"/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</row>
    <row r="28" ht="14.25" spans="1:13">
      <c r="A28" s="25"/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</row>
    <row r="29" ht="14.25" spans="1:13">
      <c r="A29" s="25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</row>
    <row r="30" ht="14.25" spans="1:13">
      <c r="A30" s="25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</row>
    <row r="31" ht="14.25" spans="1:13">
      <c r="A31" s="25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</row>
    <row r="32" ht="14.25" spans="1:13">
      <c r="A32" s="25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</row>
    <row r="33" ht="14.25" spans="1:13">
      <c r="A33" s="25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</row>
    <row r="34" ht="14.25" spans="1:13">
      <c r="A34" s="25"/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</row>
    <row r="35" ht="14.25" spans="1:13">
      <c r="A35" s="25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</row>
    <row r="36" ht="14.25" spans="1:13">
      <c r="A36" s="25"/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</row>
    <row r="37" ht="14.25" spans="1:13">
      <c r="A37" s="25"/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</row>
    <row r="38" ht="14.25" spans="1:13">
      <c r="A38" s="25"/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</row>
    <row r="39" ht="14.25" spans="1:13">
      <c r="A39" s="25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</row>
    <row r="40" ht="14.25" spans="1:13">
      <c r="A40" s="25"/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</row>
    <row r="41" ht="14.25" spans="1:13">
      <c r="A41" s="25"/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</row>
    <row r="42" ht="14.25" spans="1:13">
      <c r="A42" s="25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</row>
    <row r="43" ht="14.25" spans="1:13">
      <c r="A43" s="25"/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</row>
    <row r="44" ht="14.25" spans="1:13">
      <c r="A44" s="25"/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</row>
    <row r="45" ht="14.25" spans="1:13">
      <c r="A45" s="25"/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</row>
    <row r="46" ht="14.25" spans="1:13">
      <c r="A46" s="25"/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</row>
    <row r="47" ht="14.25" spans="1:13">
      <c r="A47" s="25"/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</row>
    <row r="48" ht="14.25" spans="1:13">
      <c r="A48" s="25"/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</row>
    <row r="49" ht="14.25" spans="1:13">
      <c r="A49" s="25"/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</row>
    <row r="50" ht="14.25" spans="1:13">
      <c r="A50" s="25"/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</row>
    <row r="51" ht="14.25" spans="1:13">
      <c r="A51" s="25"/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</row>
    <row r="52" ht="14.25" spans="1:13">
      <c r="A52" s="25"/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</row>
  </sheetData>
  <mergeCells count="1">
    <mergeCell ref="A1:D1"/>
  </mergeCells>
  <printOptions horizontalCentered="1"/>
  <pageMargins left="0.590277777777778" right="0.590277777777778" top="0.729166666666667" bottom="0.590277777777778" header="0.196527777777778" footer="0.313888888888889"/>
  <pageSetup paperSize="9" firstPageNumber="9" orientation="portrait" useFirstPageNumber="1"/>
  <headerFooter alignWithMargins="0" scaleWithDoc="0">
    <oddFooter>&amp;C第 &amp;P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1"/>
  <sheetViews>
    <sheetView tabSelected="1" zoomScale="160" zoomScaleNormal="160" topLeftCell="A22" workbookViewId="0">
      <selection activeCell="D36" sqref="D36"/>
    </sheetView>
  </sheetViews>
  <sheetFormatPr defaultColWidth="9" defaultRowHeight="15.75"/>
  <cols>
    <col min="1" max="1" width="34.75" style="20" customWidth="1"/>
    <col min="2" max="4" width="15.75" style="20" customWidth="1"/>
    <col min="5" max="5" width="11.625" style="20" customWidth="1"/>
    <col min="6" max="16384" width="9" style="20"/>
  </cols>
  <sheetData>
    <row r="1" s="19" customFormat="1" ht="36" customHeight="1" spans="1:4">
      <c r="A1" s="21" t="s">
        <v>1196</v>
      </c>
      <c r="B1" s="21"/>
      <c r="C1" s="21"/>
      <c r="D1" s="21"/>
    </row>
    <row r="2" ht="26.25" customHeight="1" spans="1:13">
      <c r="A2" s="22"/>
      <c r="B2" s="23"/>
      <c r="C2" s="23"/>
      <c r="D2" s="24" t="s">
        <v>1</v>
      </c>
      <c r="E2" s="25"/>
      <c r="F2" s="25"/>
      <c r="G2" s="25"/>
      <c r="H2" s="25"/>
      <c r="I2" s="25"/>
      <c r="J2" s="25"/>
      <c r="K2" s="25"/>
      <c r="L2" s="25"/>
      <c r="M2" s="25"/>
    </row>
    <row r="3" ht="29.25" customHeight="1" spans="1:13">
      <c r="A3" s="26" t="s">
        <v>116</v>
      </c>
      <c r="B3" s="27" t="s">
        <v>1197</v>
      </c>
      <c r="C3" s="27" t="s">
        <v>1198</v>
      </c>
      <c r="D3" s="28" t="s">
        <v>112</v>
      </c>
      <c r="E3" s="25"/>
      <c r="F3" s="25"/>
      <c r="G3" s="25"/>
      <c r="H3" s="25"/>
      <c r="I3" s="25"/>
      <c r="J3" s="25"/>
      <c r="K3" s="25"/>
      <c r="L3" s="25"/>
      <c r="M3" s="25"/>
    </row>
    <row r="4" ht="15.6" customHeight="1" spans="1:13">
      <c r="A4" s="29" t="s">
        <v>1199</v>
      </c>
      <c r="B4" s="30">
        <f>SUM(B5)</f>
        <v>37</v>
      </c>
      <c r="C4" s="30"/>
      <c r="D4" s="31">
        <f>+(C4-B4)/B4*100</f>
        <v>-100</v>
      </c>
      <c r="E4" s="25"/>
      <c r="F4" s="25"/>
      <c r="G4" s="25"/>
      <c r="H4" s="25"/>
      <c r="I4" s="25"/>
      <c r="J4" s="25"/>
      <c r="K4" s="25"/>
      <c r="L4" s="25"/>
      <c r="M4" s="25"/>
    </row>
    <row r="5" ht="15.6" customHeight="1" spans="1:13">
      <c r="A5" s="32" t="s">
        <v>1200</v>
      </c>
      <c r="B5" s="30">
        <f>SUM(B6)</f>
        <v>37</v>
      </c>
      <c r="C5" s="30"/>
      <c r="D5" s="31">
        <f>+(C5-B5)/B5*100</f>
        <v>-100</v>
      </c>
      <c r="E5" s="25"/>
      <c r="F5" s="25"/>
      <c r="G5" s="25"/>
      <c r="H5" s="25"/>
      <c r="I5" s="25"/>
      <c r="J5" s="25"/>
      <c r="K5" s="25"/>
      <c r="L5" s="25"/>
      <c r="M5" s="25"/>
    </row>
    <row r="6" ht="15.6" customHeight="1" spans="1:13">
      <c r="A6" s="33" t="s">
        <v>1201</v>
      </c>
      <c r="B6" s="30">
        <v>37</v>
      </c>
      <c r="C6" s="30"/>
      <c r="D6" s="31">
        <f>+(C6-B6)/B6*100</f>
        <v>-100</v>
      </c>
      <c r="E6" s="25"/>
      <c r="F6" s="25"/>
      <c r="G6" s="25"/>
      <c r="H6" s="25"/>
      <c r="I6" s="25"/>
      <c r="J6" s="25"/>
      <c r="K6" s="25"/>
      <c r="L6" s="25"/>
      <c r="M6" s="25"/>
    </row>
    <row r="7" ht="15.6" customHeight="1" spans="1:13">
      <c r="A7" s="29" t="s">
        <v>1202</v>
      </c>
      <c r="B7" s="30">
        <f>+B8+B17+B19+B21+B22+B24</f>
        <v>36331</v>
      </c>
      <c r="C7" s="30">
        <f>+C8+C17+C19+C21+C22+C24</f>
        <v>46700</v>
      </c>
      <c r="D7" s="31">
        <f>+(C7-B7)/B7*100</f>
        <v>28.5403649775674</v>
      </c>
      <c r="E7" s="25"/>
      <c r="F7" s="25"/>
      <c r="G7" s="25"/>
      <c r="H7" s="25"/>
      <c r="I7" s="25"/>
      <c r="J7" s="25"/>
      <c r="K7" s="25"/>
      <c r="L7" s="25"/>
      <c r="M7" s="25"/>
    </row>
    <row r="8" ht="15.6" customHeight="1" spans="1:13">
      <c r="A8" s="32" t="s">
        <v>1203</v>
      </c>
      <c r="B8" s="30">
        <f>SUM(B9:B16)</f>
        <v>34979</v>
      </c>
      <c r="C8" s="30">
        <f>SUM(C9:C16)</f>
        <v>38700</v>
      </c>
      <c r="D8" s="31">
        <f>+(C8-B8)/B8*100</f>
        <v>10.6378112581835</v>
      </c>
      <c r="E8" s="25"/>
      <c r="F8" s="25"/>
      <c r="G8" s="25"/>
      <c r="H8" s="25"/>
      <c r="I8" s="25"/>
      <c r="J8" s="25"/>
      <c r="K8" s="25"/>
      <c r="L8" s="25"/>
      <c r="M8" s="25"/>
    </row>
    <row r="9" ht="15.6" customHeight="1" spans="1:13">
      <c r="A9" s="33" t="s">
        <v>1204</v>
      </c>
      <c r="B9" s="30"/>
      <c r="C9" s="30"/>
      <c r="D9" s="31"/>
      <c r="E9" s="25"/>
      <c r="F9" s="25"/>
      <c r="G9" s="25"/>
      <c r="H9" s="25"/>
      <c r="I9" s="25"/>
      <c r="J9" s="25"/>
      <c r="K9" s="25"/>
      <c r="L9" s="25"/>
      <c r="M9" s="25"/>
    </row>
    <row r="10" ht="15.6" customHeight="1" spans="1:13">
      <c r="A10" s="33" t="s">
        <v>1205</v>
      </c>
      <c r="B10" s="30"/>
      <c r="C10" s="30"/>
      <c r="D10" s="31"/>
      <c r="E10" s="25"/>
      <c r="F10" s="25"/>
      <c r="G10" s="25"/>
      <c r="H10" s="25"/>
      <c r="I10" s="25"/>
      <c r="J10" s="25"/>
      <c r="K10" s="25"/>
      <c r="L10" s="25"/>
      <c r="M10" s="25"/>
    </row>
    <row r="11" ht="15.6" customHeight="1" spans="1:13">
      <c r="A11" s="33" t="s">
        <v>1206</v>
      </c>
      <c r="B11" s="30">
        <f>12105+22817</f>
        <v>34922</v>
      </c>
      <c r="C11" s="30">
        <v>38700</v>
      </c>
      <c r="D11" s="31">
        <f t="shared" ref="D11:D40" si="0">+(C11-B11)/B11*100</f>
        <v>10.8183952809117</v>
      </c>
      <c r="E11" s="25"/>
      <c r="F11" s="25"/>
      <c r="G11" s="25"/>
      <c r="H11" s="25"/>
      <c r="I11" s="25"/>
      <c r="J11" s="25"/>
      <c r="K11" s="25"/>
      <c r="L11" s="25"/>
      <c r="M11" s="25"/>
    </row>
    <row r="12" ht="15.6" customHeight="1" spans="1:13">
      <c r="A12" s="33" t="s">
        <v>1207</v>
      </c>
      <c r="B12" s="30"/>
      <c r="C12" s="30"/>
      <c r="D12" s="31"/>
      <c r="E12" s="25"/>
      <c r="F12" s="25"/>
      <c r="G12" s="25"/>
      <c r="H12" s="25"/>
      <c r="I12" s="25"/>
      <c r="J12" s="25"/>
      <c r="K12" s="25"/>
      <c r="L12" s="25"/>
      <c r="M12" s="25"/>
    </row>
    <row r="13" ht="15.6" customHeight="1" spans="1:13">
      <c r="A13" s="33" t="s">
        <v>1208</v>
      </c>
      <c r="B13" s="30"/>
      <c r="C13" s="30"/>
      <c r="D13" s="31"/>
      <c r="E13" s="25"/>
      <c r="F13" s="25"/>
      <c r="G13" s="25"/>
      <c r="H13" s="25"/>
      <c r="I13" s="25"/>
      <c r="J13" s="25"/>
      <c r="K13" s="25"/>
      <c r="L13" s="25"/>
      <c r="M13" s="25"/>
    </row>
    <row r="14" ht="15.6" customHeight="1" spans="1:13">
      <c r="A14" s="33" t="s">
        <v>1209</v>
      </c>
      <c r="B14" s="30"/>
      <c r="C14" s="30"/>
      <c r="D14" s="31"/>
      <c r="E14" s="25"/>
      <c r="F14" s="25"/>
      <c r="G14" s="25"/>
      <c r="H14" s="25"/>
      <c r="I14" s="25"/>
      <c r="J14" s="25"/>
      <c r="K14" s="25"/>
      <c r="L14" s="25"/>
      <c r="M14" s="25"/>
    </row>
    <row r="15" ht="15.6" customHeight="1" spans="1:13">
      <c r="A15" s="34" t="s">
        <v>1210</v>
      </c>
      <c r="B15" s="30"/>
      <c r="C15" s="30"/>
      <c r="D15" s="31"/>
      <c r="E15" s="25"/>
      <c r="F15" s="25"/>
      <c r="G15" s="25"/>
      <c r="H15" s="25"/>
      <c r="I15" s="25"/>
      <c r="J15" s="25"/>
      <c r="K15" s="25"/>
      <c r="L15" s="25"/>
      <c r="M15" s="25"/>
    </row>
    <row r="16" ht="15.6" customHeight="1" spans="1:13">
      <c r="A16" s="33" t="s">
        <v>1211</v>
      </c>
      <c r="B16" s="30">
        <v>57</v>
      </c>
      <c r="C16" s="30"/>
      <c r="D16" s="31">
        <f t="shared" si="0"/>
        <v>-100</v>
      </c>
      <c r="E16" s="25"/>
      <c r="F16" s="25"/>
      <c r="G16" s="25"/>
      <c r="H16" s="25"/>
      <c r="I16" s="25"/>
      <c r="J16" s="25"/>
      <c r="K16" s="25"/>
      <c r="L16" s="25"/>
      <c r="M16" s="25"/>
    </row>
    <row r="17" ht="15.6" customHeight="1" spans="1:13">
      <c r="A17" s="32" t="s">
        <v>1212</v>
      </c>
      <c r="B17" s="30"/>
      <c r="C17" s="30"/>
      <c r="D17" s="31"/>
      <c r="E17" s="25"/>
      <c r="F17" s="25"/>
      <c r="G17" s="25"/>
      <c r="H17" s="25"/>
      <c r="I17" s="25"/>
      <c r="J17" s="25"/>
      <c r="K17" s="25"/>
      <c r="L17" s="25"/>
      <c r="M17" s="25"/>
    </row>
    <row r="18" ht="15.6" customHeight="1" spans="1:13">
      <c r="A18" s="33" t="s">
        <v>1213</v>
      </c>
      <c r="B18" s="30"/>
      <c r="C18" s="30"/>
      <c r="D18" s="31"/>
      <c r="E18" s="25"/>
      <c r="F18" s="25"/>
      <c r="G18" s="25"/>
      <c r="H18" s="25"/>
      <c r="I18" s="25"/>
      <c r="J18" s="25"/>
      <c r="K18" s="25"/>
      <c r="L18" s="25"/>
      <c r="M18" s="25"/>
    </row>
    <row r="19" ht="15.6" customHeight="1" spans="1:13">
      <c r="A19" s="32" t="s">
        <v>1214</v>
      </c>
      <c r="B19" s="30">
        <f>+B20</f>
        <v>1352</v>
      </c>
      <c r="C19" s="30">
        <f>+C20</f>
        <v>3500</v>
      </c>
      <c r="D19" s="31">
        <f t="shared" si="0"/>
        <v>158.87573964497</v>
      </c>
      <c r="E19" s="25"/>
      <c r="F19" s="25"/>
      <c r="G19" s="25"/>
      <c r="H19" s="25"/>
      <c r="I19" s="25"/>
      <c r="J19" s="25"/>
      <c r="K19" s="25"/>
      <c r="L19" s="25"/>
      <c r="M19" s="25"/>
    </row>
    <row r="20" ht="15.6" customHeight="1" spans="1:13">
      <c r="A20" s="33" t="s">
        <v>1215</v>
      </c>
      <c r="B20" s="30">
        <v>1352</v>
      </c>
      <c r="C20" s="30">
        <v>3500</v>
      </c>
      <c r="D20" s="31">
        <f t="shared" si="0"/>
        <v>158.87573964497</v>
      </c>
      <c r="E20" s="25"/>
      <c r="F20" s="25"/>
      <c r="G20" s="25"/>
      <c r="H20" s="25"/>
      <c r="I20" s="25"/>
      <c r="J20" s="25"/>
      <c r="K20" s="25"/>
      <c r="L20" s="25"/>
      <c r="M20" s="25"/>
    </row>
    <row r="21" ht="15.6" customHeight="1" spans="1:13">
      <c r="A21" s="32" t="s">
        <v>1216</v>
      </c>
      <c r="B21" s="30"/>
      <c r="C21" s="30"/>
      <c r="D21" s="31"/>
      <c r="E21" s="25"/>
      <c r="F21" s="25"/>
      <c r="G21" s="25"/>
      <c r="H21" s="25"/>
      <c r="I21" s="25"/>
      <c r="J21" s="25"/>
      <c r="K21" s="25"/>
      <c r="L21" s="25"/>
      <c r="M21" s="25"/>
    </row>
    <row r="22" ht="15.6" customHeight="1" spans="1:13">
      <c r="A22" s="32" t="s">
        <v>1217</v>
      </c>
      <c r="B22" s="30"/>
      <c r="C22" s="30">
        <v>4500</v>
      </c>
      <c r="D22" s="31"/>
      <c r="E22" s="25"/>
      <c r="F22" s="25"/>
      <c r="G22" s="25"/>
      <c r="H22" s="25"/>
      <c r="I22" s="25"/>
      <c r="J22" s="25"/>
      <c r="K22" s="25"/>
      <c r="L22" s="25"/>
      <c r="M22" s="25"/>
    </row>
    <row r="23" ht="15.6" customHeight="1" spans="1:13">
      <c r="A23" s="34" t="s">
        <v>1218</v>
      </c>
      <c r="B23" s="30"/>
      <c r="C23" s="30">
        <v>4500</v>
      </c>
      <c r="D23" s="31"/>
      <c r="E23" s="25"/>
      <c r="F23" s="25"/>
      <c r="G23" s="25"/>
      <c r="H23" s="25"/>
      <c r="I23" s="25"/>
      <c r="J23" s="25"/>
      <c r="K23" s="25"/>
      <c r="L23" s="25"/>
      <c r="M23" s="25"/>
    </row>
    <row r="24" ht="15.6" customHeight="1" spans="1:13">
      <c r="A24" s="33" t="s">
        <v>1219</v>
      </c>
      <c r="B24" s="30"/>
      <c r="C24" s="30"/>
      <c r="D24" s="31"/>
      <c r="E24" s="25"/>
      <c r="F24" s="25"/>
      <c r="G24" s="25"/>
      <c r="H24" s="25"/>
      <c r="I24" s="25"/>
      <c r="J24" s="25"/>
      <c r="K24" s="25"/>
      <c r="L24" s="25"/>
      <c r="M24" s="25"/>
    </row>
    <row r="25" ht="15.6" customHeight="1" spans="1:13">
      <c r="A25" s="33" t="s">
        <v>1220</v>
      </c>
      <c r="B25" s="30"/>
      <c r="C25" s="30"/>
      <c r="D25" s="31"/>
      <c r="E25" s="25"/>
      <c r="F25" s="25"/>
      <c r="G25" s="25"/>
      <c r="H25" s="25"/>
      <c r="I25" s="25"/>
      <c r="J25" s="25"/>
      <c r="K25" s="25"/>
      <c r="L25" s="25"/>
      <c r="M25" s="25"/>
    </row>
    <row r="26" ht="15.6" customHeight="1" spans="1:13">
      <c r="A26" s="35" t="s">
        <v>1221</v>
      </c>
      <c r="B26" s="30">
        <f>SUM(B27)</f>
        <v>5</v>
      </c>
      <c r="C26" s="30"/>
      <c r="D26" s="31">
        <f t="shared" si="0"/>
        <v>-100</v>
      </c>
      <c r="E26" s="25"/>
      <c r="F26" s="25"/>
      <c r="G26" s="25"/>
      <c r="H26" s="25"/>
      <c r="I26" s="25"/>
      <c r="J26" s="25"/>
      <c r="K26" s="25"/>
      <c r="L26" s="25"/>
      <c r="M26" s="25"/>
    </row>
    <row r="27" ht="15.6" customHeight="1" spans="1:13">
      <c r="A27" s="33" t="s">
        <v>1222</v>
      </c>
      <c r="B27" s="30">
        <f>SUM(B28)</f>
        <v>5</v>
      </c>
      <c r="C27" s="30"/>
      <c r="D27" s="31">
        <f t="shared" si="0"/>
        <v>-100</v>
      </c>
      <c r="E27" s="25"/>
      <c r="F27" s="25"/>
      <c r="G27" s="25"/>
      <c r="H27" s="25"/>
      <c r="I27" s="25"/>
      <c r="J27" s="25"/>
      <c r="K27" s="25"/>
      <c r="L27" s="25"/>
      <c r="M27" s="25"/>
    </row>
    <row r="28" ht="15.6" customHeight="1" spans="1:13">
      <c r="A28" s="33" t="s">
        <v>1223</v>
      </c>
      <c r="B28" s="30">
        <v>5</v>
      </c>
      <c r="C28" s="30"/>
      <c r="D28" s="31">
        <f t="shared" si="0"/>
        <v>-100</v>
      </c>
      <c r="E28" s="25"/>
      <c r="F28" s="25"/>
      <c r="G28" s="25"/>
      <c r="H28" s="25"/>
      <c r="I28" s="25"/>
      <c r="J28" s="25"/>
      <c r="K28" s="25"/>
      <c r="L28" s="25"/>
      <c r="M28" s="25"/>
    </row>
    <row r="29" ht="15.6" customHeight="1" spans="1:13">
      <c r="A29" s="35" t="s">
        <v>1224</v>
      </c>
      <c r="B29" s="30">
        <f>+B32+B30</f>
        <v>19</v>
      </c>
      <c r="C29" s="30">
        <f>+C32+C30</f>
        <v>0</v>
      </c>
      <c r="D29" s="31">
        <f t="shared" si="0"/>
        <v>-100</v>
      </c>
      <c r="E29" s="25"/>
      <c r="F29" s="25"/>
      <c r="G29" s="25"/>
      <c r="H29" s="25"/>
      <c r="I29" s="25"/>
      <c r="J29" s="25"/>
      <c r="K29" s="25"/>
      <c r="L29" s="25"/>
      <c r="M29" s="25"/>
    </row>
    <row r="30" ht="15.6" customHeight="1" spans="1:13">
      <c r="A30" s="33" t="s">
        <v>1225</v>
      </c>
      <c r="B30" s="30">
        <f>+B31</f>
        <v>19</v>
      </c>
      <c r="C30" s="30">
        <f>+C31</f>
        <v>0</v>
      </c>
      <c r="D30" s="31"/>
      <c r="E30" s="25"/>
      <c r="F30" s="25"/>
      <c r="G30" s="25"/>
      <c r="H30" s="25"/>
      <c r="I30" s="25"/>
      <c r="J30" s="25"/>
      <c r="K30" s="25"/>
      <c r="L30" s="25"/>
      <c r="M30" s="25"/>
    </row>
    <row r="31" ht="15.6" customHeight="1" spans="1:13">
      <c r="A31" s="33" t="s">
        <v>1226</v>
      </c>
      <c r="B31" s="30">
        <v>19</v>
      </c>
      <c r="C31" s="30"/>
      <c r="D31" s="31"/>
      <c r="E31" s="25"/>
      <c r="F31" s="25"/>
      <c r="G31" s="25"/>
      <c r="H31" s="25"/>
      <c r="I31" s="25"/>
      <c r="J31" s="25"/>
      <c r="K31" s="25"/>
      <c r="L31" s="25"/>
      <c r="M31" s="25"/>
    </row>
    <row r="32" ht="15.6" customHeight="1" spans="1:13">
      <c r="A32" s="33" t="s">
        <v>1227</v>
      </c>
      <c r="B32" s="30"/>
      <c r="C32" s="30"/>
      <c r="D32" s="31"/>
      <c r="E32" s="25"/>
      <c r="F32" s="25"/>
      <c r="G32" s="25"/>
      <c r="H32" s="25"/>
      <c r="I32" s="25"/>
      <c r="J32" s="25"/>
      <c r="K32" s="25"/>
      <c r="L32" s="25"/>
      <c r="M32" s="25"/>
    </row>
    <row r="33" ht="15.6" customHeight="1" spans="1:13">
      <c r="A33" s="33" t="s">
        <v>1228</v>
      </c>
      <c r="B33" s="30"/>
      <c r="C33" s="30"/>
      <c r="D33" s="31"/>
      <c r="E33" s="25"/>
      <c r="F33" s="25"/>
      <c r="G33" s="25"/>
      <c r="H33" s="25"/>
      <c r="I33" s="25"/>
      <c r="J33" s="25"/>
      <c r="K33" s="25"/>
      <c r="L33" s="25"/>
      <c r="M33" s="25"/>
    </row>
    <row r="34" ht="15.6" customHeight="1" spans="1:13">
      <c r="A34" s="35" t="s">
        <v>1229</v>
      </c>
      <c r="B34" s="30">
        <f>+B35</f>
        <v>62</v>
      </c>
      <c r="C34" s="30"/>
      <c r="D34" s="31"/>
      <c r="E34" s="25"/>
      <c r="F34" s="25"/>
      <c r="G34" s="25"/>
      <c r="H34" s="25"/>
      <c r="I34" s="25"/>
      <c r="J34" s="25"/>
      <c r="K34" s="25"/>
      <c r="L34" s="25"/>
      <c r="M34" s="25"/>
    </row>
    <row r="35" ht="15.6" customHeight="1" spans="1:13">
      <c r="A35" s="33" t="s">
        <v>1230</v>
      </c>
      <c r="B35" s="30">
        <v>62</v>
      </c>
      <c r="C35" s="30"/>
      <c r="D35" s="31"/>
      <c r="E35" s="25"/>
      <c r="F35" s="25"/>
      <c r="G35" s="25"/>
      <c r="H35" s="25"/>
      <c r="I35" s="25"/>
      <c r="J35" s="25"/>
      <c r="K35" s="25"/>
      <c r="L35" s="25"/>
      <c r="M35" s="25"/>
    </row>
    <row r="36" ht="15.6" customHeight="1" spans="1:13">
      <c r="A36" s="35" t="s">
        <v>1231</v>
      </c>
      <c r="B36" s="30"/>
      <c r="C36" s="30">
        <f>SUM(C37:C38)</f>
        <v>29800</v>
      </c>
      <c r="D36" s="31"/>
      <c r="E36" s="25"/>
      <c r="F36" s="25"/>
      <c r="G36" s="25"/>
      <c r="H36" s="25"/>
      <c r="I36" s="25"/>
      <c r="J36" s="25"/>
      <c r="K36" s="25"/>
      <c r="L36" s="25"/>
      <c r="M36" s="25"/>
    </row>
    <row r="37" ht="15.6" customHeight="1" spans="1:13">
      <c r="A37" s="33" t="s">
        <v>1232</v>
      </c>
      <c r="B37" s="36"/>
      <c r="C37" s="36">
        <v>20000</v>
      </c>
      <c r="D37" s="31"/>
      <c r="E37" s="25"/>
      <c r="F37" s="25"/>
      <c r="G37" s="25"/>
      <c r="H37" s="25"/>
      <c r="I37" s="25"/>
      <c r="J37" s="25"/>
      <c r="K37" s="25"/>
      <c r="L37" s="25"/>
      <c r="M37" s="25"/>
    </row>
    <row r="38" ht="15.6" customHeight="1" spans="1:13">
      <c r="A38" s="33" t="s">
        <v>1233</v>
      </c>
      <c r="B38" s="36"/>
      <c r="C38" s="36">
        <v>9800</v>
      </c>
      <c r="D38" s="31"/>
      <c r="E38" s="25"/>
      <c r="F38" s="25"/>
      <c r="G38" s="25"/>
      <c r="H38" s="25"/>
      <c r="I38" s="25"/>
      <c r="J38" s="25"/>
      <c r="K38" s="25"/>
      <c r="L38" s="25"/>
      <c r="M38" s="25"/>
    </row>
    <row r="39" ht="15.6" customHeight="1" spans="1:13">
      <c r="A39" s="37" t="s">
        <v>87</v>
      </c>
      <c r="B39" s="38">
        <f>+B7+B29+B34+B26+B4</f>
        <v>36454</v>
      </c>
      <c r="C39" s="38">
        <f>+C7+C29+C34+C26+C4+C36</f>
        <v>76500</v>
      </c>
      <c r="D39" s="39">
        <f>+(C39-B39)/B39*100</f>
        <v>109.853514017666</v>
      </c>
      <c r="E39" s="25"/>
      <c r="F39" s="25"/>
      <c r="G39" s="25"/>
      <c r="H39" s="25"/>
      <c r="I39" s="25"/>
      <c r="J39" s="25"/>
      <c r="K39" s="25"/>
      <c r="L39" s="25"/>
      <c r="M39" s="25"/>
    </row>
    <row r="40" ht="37.5" customHeight="1" spans="1:13">
      <c r="A40" s="40" t="s">
        <v>1234</v>
      </c>
      <c r="B40" s="40"/>
      <c r="C40" s="40"/>
      <c r="D40" s="40"/>
      <c r="E40" s="25"/>
      <c r="F40" s="25"/>
      <c r="G40" s="25"/>
      <c r="H40" s="25"/>
      <c r="I40" s="25"/>
      <c r="J40" s="25"/>
      <c r="K40" s="25"/>
      <c r="L40" s="25"/>
      <c r="M40" s="25"/>
    </row>
    <row r="41" ht="14.25" spans="1:13">
      <c r="A41" s="25"/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</row>
  </sheetData>
  <mergeCells count="2">
    <mergeCell ref="A1:D1"/>
    <mergeCell ref="A40:D40"/>
  </mergeCells>
  <printOptions horizontalCentered="1"/>
  <pageMargins left="0.590277777777778" right="0.590277777777778" top="0.709027777777778" bottom="0.590277777777778" header="0.196527777777778" footer="0.313888888888889"/>
  <pageSetup paperSize="9" firstPageNumber="10" orientation="portrait" useFirstPageNumber="1"/>
  <headerFooter alignWithMargins="0" scaleWithDoc="0">
    <oddFooter>&amp;C&amp;10第 &amp;P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4"/>
  <sheetViews>
    <sheetView zoomScale="85" zoomScaleNormal="85" workbookViewId="0">
      <selection activeCell="H3" sqref="H3"/>
    </sheetView>
  </sheetViews>
  <sheetFormatPr defaultColWidth="9" defaultRowHeight="14.25" outlineLevelCol="3"/>
  <cols>
    <col min="1" max="1" width="30.25" customWidth="1"/>
    <col min="2" max="4" width="16.625" customWidth="1"/>
  </cols>
  <sheetData>
    <row r="1" ht="36" customHeight="1" spans="1:4">
      <c r="A1" s="1" t="s">
        <v>1235</v>
      </c>
      <c r="B1" s="1"/>
      <c r="C1" s="1"/>
      <c r="D1" s="1"/>
    </row>
    <row r="2" ht="19.5" customHeight="1" spans="1:4">
      <c r="A2" s="2"/>
      <c r="B2" s="2"/>
      <c r="C2" s="2"/>
      <c r="D2" s="3" t="s">
        <v>1</v>
      </c>
    </row>
    <row r="3" ht="32.25" customHeight="1" spans="1:4">
      <c r="A3" s="4" t="s">
        <v>89</v>
      </c>
      <c r="B3" s="5" t="s">
        <v>83</v>
      </c>
      <c r="C3" s="6" t="s">
        <v>1236</v>
      </c>
      <c r="D3" s="7" t="s">
        <v>91</v>
      </c>
    </row>
    <row r="4" ht="19.5" customHeight="1" spans="1:4">
      <c r="A4" s="8" t="s">
        <v>92</v>
      </c>
      <c r="B4" s="9">
        <v>6508</v>
      </c>
      <c r="C4" s="9">
        <v>6508</v>
      </c>
      <c r="D4" s="10"/>
    </row>
    <row r="5" ht="19.5" customHeight="1" spans="1:4">
      <c r="A5" s="8" t="s">
        <v>93</v>
      </c>
      <c r="B5" s="9">
        <v>5765</v>
      </c>
      <c r="C5" s="9">
        <v>5765</v>
      </c>
      <c r="D5" s="10"/>
    </row>
    <row r="6" ht="19.5" customHeight="1" spans="1:4">
      <c r="A6" s="11" t="s">
        <v>94</v>
      </c>
      <c r="B6" s="12">
        <v>1567</v>
      </c>
      <c r="C6" s="12">
        <v>1567</v>
      </c>
      <c r="D6" s="10"/>
    </row>
    <row r="7" ht="19.5" customHeight="1" spans="1:4">
      <c r="A7" s="11" t="s">
        <v>95</v>
      </c>
      <c r="B7" s="12">
        <v>19</v>
      </c>
      <c r="C7" s="12">
        <v>19</v>
      </c>
      <c r="D7" s="10"/>
    </row>
    <row r="8" ht="19.5" customHeight="1" spans="1:4">
      <c r="A8" s="11" t="s">
        <v>96</v>
      </c>
      <c r="B8" s="12">
        <v>4179</v>
      </c>
      <c r="C8" s="12">
        <v>4179</v>
      </c>
      <c r="D8" s="13"/>
    </row>
    <row r="9" ht="19.5" customHeight="1" spans="1:4">
      <c r="A9" s="11" t="s">
        <v>97</v>
      </c>
      <c r="B9" s="12"/>
      <c r="C9" s="14"/>
      <c r="D9" s="10"/>
    </row>
    <row r="10" ht="19.5" customHeight="1" spans="1:4">
      <c r="A10" s="11" t="s">
        <v>98</v>
      </c>
      <c r="B10" s="12"/>
      <c r="C10" s="12"/>
      <c r="D10" s="15"/>
    </row>
    <row r="11" ht="19.5" customHeight="1" spans="1:4">
      <c r="A11" s="11" t="s">
        <v>99</v>
      </c>
      <c r="B11" s="12"/>
      <c r="C11" s="12"/>
      <c r="D11" s="10"/>
    </row>
    <row r="12" ht="19.5" customHeight="1" spans="1:4">
      <c r="A12" s="8" t="s">
        <v>100</v>
      </c>
      <c r="B12" s="9">
        <v>5141</v>
      </c>
      <c r="C12" s="9">
        <v>5141</v>
      </c>
      <c r="D12" s="10"/>
    </row>
    <row r="13" ht="19.5" customHeight="1" spans="1:4">
      <c r="A13" s="11" t="s">
        <v>101</v>
      </c>
      <c r="B13" s="12">
        <v>4836</v>
      </c>
      <c r="C13" s="12">
        <v>4836</v>
      </c>
      <c r="D13" s="10"/>
    </row>
    <row r="14" ht="19.5" customHeight="1" spans="1:4">
      <c r="A14" s="11" t="s">
        <v>102</v>
      </c>
      <c r="B14" s="12">
        <v>305</v>
      </c>
      <c r="C14" s="12">
        <v>305</v>
      </c>
      <c r="D14" s="10"/>
    </row>
    <row r="15" ht="19.5" customHeight="1" spans="1:4">
      <c r="A15" s="11" t="s">
        <v>103</v>
      </c>
      <c r="B15" s="12"/>
      <c r="C15" s="12"/>
      <c r="D15" s="10"/>
    </row>
    <row r="16" ht="19.5" customHeight="1" spans="1:4">
      <c r="A16" s="11" t="s">
        <v>104</v>
      </c>
      <c r="B16" s="12"/>
      <c r="C16" s="12"/>
      <c r="D16" s="10"/>
    </row>
    <row r="17" ht="19.5" customHeight="1" spans="1:4">
      <c r="A17" s="11" t="s">
        <v>105</v>
      </c>
      <c r="B17" s="12"/>
      <c r="C17" s="12"/>
      <c r="D17" s="10"/>
    </row>
    <row r="18" ht="19.5" customHeight="1" spans="1:4">
      <c r="A18" s="11"/>
      <c r="B18" s="12"/>
      <c r="C18" s="12"/>
      <c r="D18" s="10"/>
    </row>
    <row r="19" ht="19.5" customHeight="1" spans="1:4">
      <c r="A19" s="11"/>
      <c r="B19" s="12"/>
      <c r="C19" s="12"/>
      <c r="D19" s="10"/>
    </row>
    <row r="20" ht="19.5" customHeight="1" spans="1:4">
      <c r="A20" s="11"/>
      <c r="B20" s="12"/>
      <c r="C20" s="12"/>
      <c r="D20" s="10"/>
    </row>
    <row r="21" ht="19.5" customHeight="1" spans="1:4">
      <c r="A21" s="11"/>
      <c r="B21" s="12"/>
      <c r="C21" s="12"/>
      <c r="D21" s="10"/>
    </row>
    <row r="22" ht="19.5" customHeight="1" spans="1:4">
      <c r="A22" s="11"/>
      <c r="B22" s="12"/>
      <c r="C22" s="12"/>
      <c r="D22" s="10"/>
    </row>
    <row r="23" ht="19.5" customHeight="1" spans="1:4">
      <c r="A23" s="11"/>
      <c r="B23" s="12"/>
      <c r="C23" s="12"/>
      <c r="D23" s="10"/>
    </row>
    <row r="24" ht="19.5" customHeight="1" spans="1:4">
      <c r="A24" s="11"/>
      <c r="B24" s="12"/>
      <c r="C24" s="12"/>
      <c r="D24" s="10"/>
    </row>
    <row r="25" ht="19.5" customHeight="1" spans="1:4">
      <c r="A25" s="11"/>
      <c r="B25" s="12"/>
      <c r="C25" s="12"/>
      <c r="D25" s="10"/>
    </row>
    <row r="26" ht="19.5" customHeight="1" spans="1:4">
      <c r="A26" s="11"/>
      <c r="B26" s="12"/>
      <c r="C26" s="12"/>
      <c r="D26" s="10"/>
    </row>
    <row r="27" ht="19.5" customHeight="1" spans="1:4">
      <c r="A27" s="11"/>
      <c r="B27" s="12"/>
      <c r="C27" s="12"/>
      <c r="D27" s="10"/>
    </row>
    <row r="28" ht="19.5" customHeight="1" spans="1:4">
      <c r="A28" s="11"/>
      <c r="B28" s="12"/>
      <c r="C28" s="12"/>
      <c r="D28" s="10"/>
    </row>
    <row r="29" ht="19.5" customHeight="1" spans="1:4">
      <c r="A29" s="11"/>
      <c r="B29" s="12"/>
      <c r="C29" s="12"/>
      <c r="D29" s="10"/>
    </row>
    <row r="30" ht="19.5" customHeight="1" spans="1:4">
      <c r="A30" s="11"/>
      <c r="B30" s="12"/>
      <c r="C30" s="12"/>
      <c r="D30" s="10"/>
    </row>
    <row r="31" ht="19.5" customHeight="1" spans="1:4">
      <c r="A31" s="11"/>
      <c r="B31" s="12"/>
      <c r="C31" s="12"/>
      <c r="D31" s="10"/>
    </row>
    <row r="32" ht="19.5" customHeight="1" spans="1:4">
      <c r="A32" s="11"/>
      <c r="B32" s="12"/>
      <c r="C32" s="12"/>
      <c r="D32" s="10"/>
    </row>
    <row r="33" ht="19.5" customHeight="1" spans="1:4">
      <c r="A33" s="8" t="s">
        <v>106</v>
      </c>
      <c r="B33" s="9">
        <v>624</v>
      </c>
      <c r="C33" s="9">
        <v>624</v>
      </c>
      <c r="D33" s="10"/>
    </row>
    <row r="34" ht="19.5" customHeight="1" spans="1:4">
      <c r="A34" s="16" t="s">
        <v>107</v>
      </c>
      <c r="B34" s="17">
        <v>7132</v>
      </c>
      <c r="C34" s="17">
        <v>7132</v>
      </c>
      <c r="D34" s="18"/>
    </row>
  </sheetData>
  <mergeCells count="1">
    <mergeCell ref="A1:D1"/>
  </mergeCells>
  <printOptions horizontalCentered="1"/>
  <pageMargins left="0.786805555555556" right="0.707638888888889" top="0.747916666666667" bottom="0.747916666666667" header="0.313888888888889" footer="0.313888888888889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本级收执</vt:lpstr>
      <vt:lpstr>本级支执</vt:lpstr>
      <vt:lpstr>本级基金收执</vt:lpstr>
      <vt:lpstr>本级基金支执</vt:lpstr>
      <vt:lpstr>2017社保预算总表 (2)</vt:lpstr>
      <vt:lpstr>本级收预</vt:lpstr>
      <vt:lpstr>本级支预</vt:lpstr>
      <vt:lpstr>本级支预明细</vt:lpstr>
      <vt:lpstr>本级平衡</vt:lpstr>
      <vt:lpstr>本级基收预</vt:lpstr>
      <vt:lpstr>本级基支预</vt:lpstr>
      <vt:lpstr>2018社保预算总表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奥西图文</cp:lastModifiedBy>
  <dcterms:created xsi:type="dcterms:W3CDTF">2017-12-15T07:46:00Z</dcterms:created>
  <cp:lastPrinted>2017-12-23T05:18:00Z</cp:lastPrinted>
  <dcterms:modified xsi:type="dcterms:W3CDTF">2017-12-23T10:03:09Z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2052-10.1.0.7022</vt:lpwstr>
  </property>
</Properties>
</file>