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90" firstSheet="3" activeTab="10"/>
  </bookViews>
  <sheets>
    <sheet name="本级收执" sheetId="1" r:id="rId1"/>
    <sheet name="本级支执" sheetId="2" r:id="rId2"/>
    <sheet name="本级基金收执" sheetId="3" r:id="rId3"/>
    <sheet name="本级基金支执" sheetId="4" r:id="rId4"/>
    <sheet name="2017社保预算总表 (2)" sheetId="13" r:id="rId5"/>
    <sheet name="本级收预" sheetId="6" r:id="rId6"/>
    <sheet name="本级支预" sheetId="7" r:id="rId7"/>
    <sheet name="本级支预明细" sheetId="14" r:id="rId8"/>
    <sheet name="本级平衡" sheetId="8" r:id="rId9"/>
    <sheet name="本级基收预" sheetId="9" r:id="rId10"/>
    <sheet name="本级基支预" sheetId="10" r:id="rId11"/>
    <sheet name="2018社保预算总表" sheetId="12" r:id="rId12"/>
  </sheets>
  <externalReferences>
    <externalReference r:id="rId13"/>
    <externalReference r:id="rId14"/>
  </externalReferences>
  <definedNames>
    <definedName name="_" localSheetId="4">#REF!</definedName>
    <definedName name="_">#REF!</definedName>
    <definedName name="_6_其他" localSheetId="4">#REF!</definedName>
    <definedName name="_6_其他" localSheetId="8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" localSheetId="4">#REF!</definedName>
    <definedName name="d" localSheetId="8">#REF!</definedName>
    <definedName name="d">#REF!</definedName>
    <definedName name="Database" localSheetId="4" hidden="1">#REF!</definedName>
    <definedName name="Database" localSheetId="5" hidden="1">#REF!</definedName>
    <definedName name="Database" localSheetId="0" hidden="1">#REF!</definedName>
    <definedName name="Database" localSheetId="6" hidden="1">#REF!</definedName>
    <definedName name="Database" hidden="1">#REF!</definedName>
    <definedName name="jhvgh" localSheetId="4">#REF!</definedName>
    <definedName name="jhvgh" localSheetId="8">#REF!</definedName>
    <definedName name="jhvgh">#REF!</definedName>
    <definedName name="_xlnm.Print_Area" localSheetId="4">'2017社保预算总表 (2)'!$A$1:$D$34</definedName>
    <definedName name="_xlnm.Print_Area" localSheetId="11">'2018社保预算总表'!$A$1:$D$34</definedName>
    <definedName name="_xlnm.Print_Area" localSheetId="2">本级基金收执!$A$1:$E$19</definedName>
    <definedName name="_xlnm.Print_Area" localSheetId="3">本级基金支执!$A$1:$E$20</definedName>
    <definedName name="_xlnm.Print_Area" localSheetId="5">本级收预!$A$1:$D$41</definedName>
    <definedName name="_xlnm.Print_Area" localSheetId="0">本级收执!$A$1:$E$41</definedName>
    <definedName name="_xlnm.Print_Area" localSheetId="6">本级支预!$A$1:$D$29</definedName>
    <definedName name="_xlnm.Print_Area" localSheetId="1">本级支执!$A$1:$D$26</definedName>
    <definedName name="_xlnm.Print_Area" hidden="1">#N/A</definedName>
    <definedName name="_xlnm.Print_Titles" localSheetId="3">本级基金支执!$1:$3</definedName>
    <definedName name="_xlnm.Print_Titles" localSheetId="0">本级收执!$A:$A,本级收执!$1:$3</definedName>
    <definedName name="_xlnm.Print_Titles" localSheetId="6">本级支预!$A:$A,本级支预!$1:$3</definedName>
    <definedName name="_xlnm.Print_Titles" localSheetId="7">本级支预明细!$1:$5</definedName>
    <definedName name="_xlnm.Print_Titles" hidden="1">#N/A</definedName>
    <definedName name="QUERY2" localSheetId="4">#REF!</definedName>
    <definedName name="QUERY2">#REF!</definedName>
    <definedName name="本级支执222" localSheetId="4">#REF!</definedName>
    <definedName name="本级支执222">#REF!</definedName>
    <definedName name="大通湖支出" localSheetId="4">#REF!</definedName>
    <definedName name="大通湖支出">#REF!</definedName>
    <definedName name="地区名称" localSheetId="4">#REF!</definedName>
    <definedName name="地区名称">#REF!</definedName>
    <definedName name="工" localSheetId="4">#REF!</definedName>
    <definedName name="工">#REF!</definedName>
    <definedName name="购车" localSheetId="4">#REF!</definedName>
    <definedName name="购车">#REF!</definedName>
    <definedName name="汇率" localSheetId="4">#REF!</definedName>
    <definedName name="汇率">#REF!</definedName>
    <definedName name="生产列1" localSheetId="4">#REF!</definedName>
    <definedName name="生产列1">#REF!</definedName>
    <definedName name="生产列11" localSheetId="4">#REF!</definedName>
    <definedName name="生产列11">#REF!</definedName>
    <definedName name="生产列15" localSheetId="4">#REF!</definedName>
    <definedName name="生产列15">#REF!</definedName>
    <definedName name="生产列16" localSheetId="4">#REF!</definedName>
    <definedName name="生产列16">#REF!</definedName>
    <definedName name="生产列17" localSheetId="4">#REF!</definedName>
    <definedName name="生产列17">#REF!</definedName>
    <definedName name="生产列19" localSheetId="4">#REF!</definedName>
    <definedName name="生产列19">#REF!</definedName>
    <definedName name="生产列2" localSheetId="4">#REF!</definedName>
    <definedName name="生产列2">#REF!</definedName>
    <definedName name="生产列20" localSheetId="4">#REF!</definedName>
    <definedName name="生产列20">#REF!</definedName>
    <definedName name="生产列3" localSheetId="4">#REF!</definedName>
    <definedName name="生产列3">#REF!</definedName>
    <definedName name="生产列4" localSheetId="4">#REF!</definedName>
    <definedName name="生产列4">#REF!</definedName>
    <definedName name="生产列5" localSheetId="4">#REF!</definedName>
    <definedName name="生产列5">#REF!</definedName>
    <definedName name="生产列6" localSheetId="4">#REF!</definedName>
    <definedName name="生产列6">#REF!</definedName>
    <definedName name="生产列7" localSheetId="4">#REF!</definedName>
    <definedName name="生产列7">#REF!</definedName>
    <definedName name="生产列8" localSheetId="4">#REF!</definedName>
    <definedName name="生产列8">#REF!</definedName>
    <definedName name="生产列9" localSheetId="4">#REF!</definedName>
    <definedName name="生产列9">#REF!</definedName>
    <definedName name="生产期" localSheetId="4">#REF!</definedName>
    <definedName name="生产期">#REF!</definedName>
    <definedName name="生产期1" localSheetId="4">#REF!</definedName>
    <definedName name="生产期1">#REF!</definedName>
    <definedName name="生产期11" localSheetId="4">#REF!</definedName>
    <definedName name="生产期11">#REF!</definedName>
    <definedName name="生产期15" localSheetId="4">#REF!</definedName>
    <definedName name="生产期15">#REF!</definedName>
    <definedName name="生产期16" localSheetId="4">#REF!</definedName>
    <definedName name="生产期16">#REF!</definedName>
    <definedName name="生产期17" localSheetId="4">#REF!</definedName>
    <definedName name="生产期17">#REF!</definedName>
    <definedName name="生产期19" localSheetId="4">#REF!</definedName>
    <definedName name="生产期19">#REF!</definedName>
    <definedName name="生产期2" localSheetId="4">#REF!</definedName>
    <definedName name="生产期2">#REF!</definedName>
    <definedName name="生产期20" localSheetId="4">#REF!</definedName>
    <definedName name="生产期20">#REF!</definedName>
    <definedName name="生产期3" localSheetId="4">#REF!</definedName>
    <definedName name="生产期3">#REF!</definedName>
    <definedName name="生产期4" localSheetId="4">#REF!</definedName>
    <definedName name="生产期4">#REF!</definedName>
    <definedName name="生产期5" localSheetId="4">#REF!</definedName>
    <definedName name="生产期5" localSheetId="8">#REF!</definedName>
    <definedName name="生产期5">#REF!</definedName>
    <definedName name="生产期6" localSheetId="4">#REF!</definedName>
    <definedName name="生产期6">#REF!</definedName>
    <definedName name="生产期7" localSheetId="4">#REF!</definedName>
    <definedName name="生产期7">#REF!</definedName>
    <definedName name="生产期8" localSheetId="4">#REF!</definedName>
    <definedName name="生产期8">#REF!</definedName>
    <definedName name="生产期9" localSheetId="4">#REF!</definedName>
    <definedName name="生产期9">#REF!</definedName>
    <definedName name="式" localSheetId="4">#REF!</definedName>
    <definedName name="式">#REF!</definedName>
    <definedName name="双" localSheetId="4">#REF!</definedName>
    <definedName name="双" localSheetId="8">#REF!</definedName>
    <definedName name="双">#REF!</definedName>
    <definedName name="下级指标">[2]单位指标查询!$A$3:$O$240</definedName>
    <definedName name="预算支出指标帐" localSheetId="4">#REF!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<sst xmlns="http://schemas.openxmlformats.org/spreadsheetml/2006/main" count="1237">
  <si>
    <t>2017年高新区一般公共预算收入预算执行情况</t>
  </si>
  <si>
    <t>单位：万元</t>
  </si>
  <si>
    <t>收入项目</t>
  </si>
  <si>
    <t>调整预算</t>
  </si>
  <si>
    <t>2017年
预计完成数</t>
  </si>
  <si>
    <t>完成预算％</t>
  </si>
  <si>
    <t>比上年
增长％</t>
  </si>
  <si>
    <t>一、税收收入</t>
  </si>
  <si>
    <t xml:space="preserve">    增值税37.5%</t>
  </si>
  <si>
    <t xml:space="preserve">    营业税75%</t>
  </si>
  <si>
    <t xml:space="preserve">    企业所得税28%</t>
  </si>
  <si>
    <t xml:space="preserve">    企业所得税退税</t>
  </si>
  <si>
    <t xml:space="preserve">    个人所得税28%</t>
  </si>
  <si>
    <t xml:space="preserve">    资源税75%</t>
  </si>
  <si>
    <t xml:space="preserve">    城市维护建设税</t>
  </si>
  <si>
    <t xml:space="preserve">    房产税</t>
  </si>
  <si>
    <t xml:space="preserve">    印花税</t>
  </si>
  <si>
    <t xml:space="preserve">    城镇土地使用税70%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</si>
  <si>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</si>
  <si>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</si>
  <si>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</si>
  <si>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</si>
  <si>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</si>
  <si>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</si>
  <si>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</si>
  <si>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</si>
  <si>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</si>
  <si>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</si>
  <si>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</si>
  <si>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</si>
  <si>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</si>
  <si>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</si>
  <si>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地方收入小计</t>
  </si>
  <si>
    <t>三、上划中央收入</t>
  </si>
  <si>
    <t xml:space="preserve">    上划中央增值税50%</t>
  </si>
  <si>
    <t xml:space="preserve">    上划中央营业税50%</t>
  </si>
  <si>
    <t xml:space="preserve">    上划中央所得税60%</t>
  </si>
  <si>
    <t>四、上划省收入</t>
  </si>
  <si>
    <t xml:space="preserve">    上划省增值税12.5%</t>
  </si>
  <si>
    <t xml:space="preserve">    上划省营业税25%</t>
  </si>
  <si>
    <t xml:space="preserve">    上划省所得税12%</t>
  </si>
  <si>
    <t xml:space="preserve">    上划省资源税25%</t>
  </si>
  <si>
    <t xml:space="preserve">    上划省城镇土地使用税税30%</t>
  </si>
  <si>
    <t>一般公共预算收入总计</t>
  </si>
  <si>
    <t>说明：根据《关于全面推开营业税改征增值税试点有关预算管理问题的通知》（湘财预[2016]48号），自2016年5月1日起，全面推开营改增试点，同时调整中央与地方增值税收入划分办法，中央、省、市县增值税按50%：12.5%：37.5%比例分享。</t>
  </si>
  <si>
    <t>2017年高新区一般公共预算支出预算执行情况</t>
  </si>
  <si>
    <t>支出功能科目分类</t>
  </si>
  <si>
    <t>2017年                 预计完成数</t>
  </si>
  <si>
    <t>2016年决算数</t>
  </si>
  <si>
    <t>比上年
增长%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</si>
  <si>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</si>
  <si>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</si>
  <si>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</si>
  <si>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</si>
  <si>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</si>
  <si>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</si>
  <si>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</si>
  <si>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</si>
  <si>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</si>
  <si>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</si>
  <si>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</si>
  <si>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</si>
  <si>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</si>
  <si>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</si>
  <si>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</si>
  <si>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</si>
  <si>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</si>
  <si>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</si>
  <si>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</si>
  <si>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</si>
  <si>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地方一般债务付息支出</t>
  </si>
  <si>
    <t>其他支出</t>
  </si>
  <si>
    <t>合         计</t>
  </si>
  <si>
    <t>2017年高新区政府性基金收入预算执行情况</t>
  </si>
  <si>
    <t>收  入  项  目</t>
  </si>
  <si>
    <t>完成预算%</t>
  </si>
  <si>
    <t>比上年增长％</t>
  </si>
  <si>
    <t>新型墙体材料专项基金收入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</si>
  <si>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</si>
  <si>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</si>
  <si>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</si>
  <si>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</si>
  <si>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</si>
  <si>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合 计</t>
  </si>
  <si>
    <r>
      <rPr>
        <sz val="10"/>
        <rFont val="华文中宋"/>
        <charset val="134"/>
      </rPr>
      <t>说明：1、根据《财政部 中国人民银行关于等修订2015年政府收支分类科目的通知》(财预[2015]21号)规定，从2015年起</t>
    </r>
    <r>
      <rPr>
        <sz val="8"/>
        <rFont val="华文中宋"/>
        <charset val="134"/>
      </rPr>
      <t>，</t>
    </r>
    <r>
      <rPr>
        <sz val="10"/>
        <rFont val="华文中宋"/>
        <charset val="134"/>
      </rPr>
      <t>一般公共预算管理的污水处理费收入</t>
    </r>
    <r>
      <rPr>
        <sz val="8"/>
        <rFont val="华文中宋"/>
        <charset val="134"/>
      </rPr>
      <t>、</t>
    </r>
    <r>
      <rPr>
        <sz val="10"/>
        <rFont val="华文中宋"/>
        <charset val="134"/>
      </rPr>
      <t>水土保持补偿费收入转列政府性基金预算管理。
         2、根据《财政部关于完善政府预算体系有关问题的通知》（财预[2014]368号），从2015年1月1日起，将船舶港务费、地方教育附加、残疾人就业保障金、地方水利建设基金等基金收入转列一般公共预算管理，为同口径比较，比上年增幅不含上述数据。
         3、根据《财政部关于取消、停征和整合部分政府性基金项目等有关问题的通知》(财税[2016]11号)文件精神，从2016年2月1日起，停征价格调节基金和散装水泥专项资金。</t>
    </r>
  </si>
  <si>
    <t>2017年高新区政府性基金支出预算执行情况</t>
  </si>
  <si>
    <t>地方专项债务付息支出</t>
  </si>
  <si>
    <t>支出合计</t>
  </si>
  <si>
    <t>2017年高新区社会保险基金收支预算执行情况</t>
  </si>
  <si>
    <t>项        目</t>
  </si>
  <si>
    <t>城乡居民基本      医疗保险基金</t>
  </si>
  <si>
    <t>备  注</t>
  </si>
  <si>
    <t>一、上年结余</t>
  </si>
  <si>
    <t>二、本年收入</t>
  </si>
  <si>
    <t>其中： 1、保险费收入</t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</si>
  <si>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2、利息收入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</si>
  <si>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3、财政补贴收入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</si>
  <si>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4、其他收入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</si>
  <si>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5、转移收入</t>
    </r>
  </si>
  <si>
    <r>
      <rPr>
        <sz val="10"/>
        <color indexed="9"/>
        <rFont val="华文中宋"/>
        <charset val="134"/>
      </rPr>
      <t>其中：</t>
    </r>
    <r>
      <rPr>
        <sz val="10"/>
        <color indexed="8"/>
        <rFont val="华文中宋"/>
        <charset val="134"/>
      </rPr>
      <t xml:space="preserve"> 6、上级补助收入</t>
    </r>
  </si>
  <si>
    <t>三、本年支出</t>
  </si>
  <si>
    <t>其中： 1、基本医疗保险待遇支出</t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</si>
  <si>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2、购买大病保险支出</t>
    </r>
  </si>
  <si>
    <r>
      <rPr>
        <sz val="10"/>
        <color indexed="9"/>
        <rFont val="华文中宋"/>
        <charset val="134"/>
      </rPr>
      <t>其中：</t>
    </r>
    <r>
      <rPr>
        <sz val="10"/>
        <color indexed="42"/>
        <rFont val="华文中宋"/>
        <charset val="134"/>
      </rPr>
      <t xml:space="preserve"> </t>
    </r>
    <r>
      <rPr>
        <sz val="10"/>
        <color indexed="8"/>
        <rFont val="华文中宋"/>
        <charset val="134"/>
      </rPr>
      <t>3、基本养老金支出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</si>
  <si>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4、其他支出</t>
    </r>
  </si>
  <si>
    <r>
      <rPr>
        <sz val="10"/>
        <color indexed="9"/>
        <rFont val="华文中宋"/>
        <charset val="134"/>
      </rPr>
      <t xml:space="preserve">其中： </t>
    </r>
    <r>
      <rPr>
        <sz val="10"/>
        <color indexed="8"/>
        <rFont val="华文中宋"/>
        <charset val="134"/>
      </rPr>
      <t>5、上解上级支出</t>
    </r>
  </si>
  <si>
    <t>四、本年收支结余</t>
  </si>
  <si>
    <t>五、年末滚存结余</t>
  </si>
  <si>
    <t>2018年高新区一般公共预算收入预算</t>
  </si>
  <si>
    <t xml:space="preserve"> 单位:万元</t>
  </si>
  <si>
    <r>
      <rPr>
        <b/>
        <sz val="10"/>
        <color indexed="8"/>
        <rFont val="华文中宋"/>
        <charset val="134"/>
      </rPr>
      <t>201</t>
    </r>
    <r>
      <rPr>
        <b/>
        <sz val="10"/>
        <rFont val="华文中宋"/>
        <charset val="134"/>
      </rPr>
      <t>7年预计完成数</t>
    </r>
  </si>
  <si>
    <r>
      <rPr>
        <b/>
        <sz val="10"/>
        <color indexed="8"/>
        <rFont val="华文中宋"/>
        <charset val="134"/>
      </rPr>
      <t>201</t>
    </r>
    <r>
      <rPr>
        <b/>
        <sz val="10"/>
        <rFont val="华文中宋"/>
        <charset val="134"/>
      </rPr>
      <t>8年预算数</t>
    </r>
  </si>
  <si>
    <t>增长%</t>
  </si>
  <si>
    <t xml:space="preserve">    上划省营业税12.5%</t>
  </si>
  <si>
    <t>2018年高新区一般公共预算支出预算</t>
  </si>
  <si>
    <t xml:space="preserve"> 单位：万元</t>
  </si>
  <si>
    <t>支出功能科目</t>
  </si>
  <si>
    <t>2017年预计      财力完成数</t>
  </si>
  <si>
    <t>2018年
财力安排数</t>
  </si>
  <si>
    <t>2015年完成</t>
  </si>
  <si>
    <t>测算</t>
  </si>
  <si>
    <t>预备费</t>
  </si>
  <si>
    <t>支出小计</t>
  </si>
  <si>
    <t>转移性支出</t>
  </si>
  <si>
    <t>合              计</t>
  </si>
  <si>
    <t>2018年高新区一般公共预算支出预算（功能分类科目）</t>
  </si>
  <si>
    <t>支出功能分类科目</t>
  </si>
  <si>
    <t>2018年预算数</t>
  </si>
  <si>
    <t>合计</t>
  </si>
  <si>
    <t>其中：</t>
  </si>
  <si>
    <t>本级财力         安排支出数</t>
  </si>
  <si>
    <t>省提前下达       转移支付        安排支出数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</si>
  <si>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</si>
  <si>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</si>
  <si>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</si>
  <si>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</si>
  <si>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</si>
  <si>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</si>
  <si>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</si>
  <si>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</si>
  <si>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</si>
  <si>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</si>
  <si>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</si>
  <si>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</si>
  <si>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</si>
  <si>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</si>
  <si>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</si>
  <si>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</si>
  <si>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</si>
  <si>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</si>
  <si>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</si>
  <si>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</si>
  <si>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</si>
  <si>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</si>
  <si>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</si>
  <si>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</si>
  <si>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</si>
  <si>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</si>
  <si>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</si>
  <si>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</si>
  <si>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</si>
  <si>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</si>
  <si>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</si>
  <si>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</si>
  <si>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</si>
  <si>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</si>
  <si>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</si>
  <si>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</si>
  <si>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</si>
  <si>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</si>
  <si>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</si>
  <si>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</si>
  <si>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</si>
  <si>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</si>
  <si>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</si>
  <si>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</si>
  <si>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</si>
  <si>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</si>
  <si>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</si>
  <si>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</si>
  <si>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</si>
  <si>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</si>
  <si>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</si>
  <si>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</si>
  <si>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</si>
  <si>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</si>
  <si>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</si>
  <si>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</si>
  <si>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</si>
  <si>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</si>
  <si>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</si>
  <si>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</si>
  <si>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</si>
  <si>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</si>
  <si>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</si>
  <si>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</si>
  <si>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</si>
  <si>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</si>
  <si>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</si>
  <si>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</si>
  <si>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</si>
  <si>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</si>
  <si>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</si>
  <si>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</si>
  <si>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</si>
  <si>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</si>
  <si>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</si>
  <si>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</si>
  <si>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</si>
  <si>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</si>
  <si>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</si>
  <si>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</si>
  <si>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</si>
  <si>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</si>
  <si>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</si>
  <si>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</si>
  <si>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</si>
  <si>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</si>
  <si>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</si>
  <si>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</si>
  <si>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</si>
  <si>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</si>
  <si>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</si>
  <si>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</si>
  <si>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</si>
  <si>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</si>
  <si>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</si>
  <si>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</si>
  <si>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</si>
  <si>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</si>
  <si>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</si>
  <si>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</si>
  <si>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</si>
  <si>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</si>
  <si>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</si>
  <si>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</si>
  <si>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</si>
  <si>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</si>
  <si>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</si>
  <si>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</si>
  <si>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</si>
  <si>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</si>
  <si>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</si>
  <si>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</si>
  <si>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</si>
  <si>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</si>
  <si>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</si>
  <si>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</si>
  <si>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</si>
  <si>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</si>
  <si>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</si>
  <si>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</si>
  <si>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</si>
  <si>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</si>
  <si>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</si>
  <si>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</si>
  <si>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</si>
  <si>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</si>
  <si>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</si>
  <si>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</si>
  <si>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</si>
  <si>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</si>
  <si>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</si>
  <si>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</si>
  <si>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</si>
  <si>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</si>
  <si>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</si>
  <si>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</si>
  <si>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</si>
  <si>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</si>
  <si>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</si>
  <si>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</si>
  <si>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</si>
  <si>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</si>
  <si>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</si>
  <si>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</si>
  <si>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</si>
  <si>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</si>
  <si>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</si>
  <si>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</si>
  <si>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</si>
  <si>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</si>
  <si>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</si>
  <si>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</si>
  <si>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</si>
  <si>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</si>
  <si>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</si>
  <si>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</si>
  <si>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</si>
  <si>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</si>
  <si>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</si>
  <si>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</si>
  <si>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</si>
  <si>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</si>
  <si>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</si>
  <si>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</si>
  <si>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</si>
  <si>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</si>
  <si>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</si>
  <si>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</si>
  <si>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</si>
  <si>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</si>
  <si>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</si>
  <si>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</si>
  <si>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</si>
  <si>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</si>
  <si>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</si>
  <si>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</si>
  <si>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</si>
  <si>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</si>
  <si>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</si>
  <si>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</si>
  <si>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</si>
  <si>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</si>
  <si>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</si>
  <si>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</si>
  <si>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</si>
  <si>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</si>
  <si>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</si>
  <si>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</si>
  <si>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</si>
  <si>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</si>
  <si>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</si>
  <si>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</si>
  <si>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</si>
  <si>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</si>
  <si>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</si>
  <si>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</si>
  <si>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</si>
  <si>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</si>
  <si>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</si>
  <si>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</si>
  <si>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</si>
  <si>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</si>
  <si>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</si>
  <si>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</si>
  <si>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</si>
  <si>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</si>
  <si>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</si>
  <si>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</si>
  <si>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</si>
  <si>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</si>
  <si>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</si>
  <si>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</si>
  <si>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</si>
  <si>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</si>
  <si>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</si>
  <si>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</si>
  <si>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</si>
  <si>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</si>
  <si>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</si>
  <si>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</si>
  <si>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</si>
  <si>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</si>
  <si>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</si>
  <si>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</si>
  <si>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</si>
  <si>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</si>
  <si>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</si>
  <si>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</si>
  <si>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</si>
  <si>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</si>
  <si>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</si>
  <si>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</si>
  <si>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</si>
  <si>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</si>
  <si>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</si>
  <si>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</si>
  <si>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</si>
  <si>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</si>
  <si>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</si>
  <si>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</si>
  <si>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</si>
  <si>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</si>
  <si>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</si>
  <si>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</si>
  <si>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</si>
  <si>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</si>
  <si>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</si>
  <si>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</si>
  <si>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</si>
  <si>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</si>
  <si>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</si>
  <si>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</si>
  <si>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</si>
  <si>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</si>
  <si>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</si>
  <si>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</si>
  <si>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</si>
  <si>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</si>
  <si>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</si>
  <si>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</si>
  <si>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</si>
  <si>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</si>
  <si>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</si>
  <si>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</si>
  <si>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</si>
  <si>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</si>
  <si>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</si>
  <si>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</si>
  <si>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</si>
  <si>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</si>
  <si>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</si>
  <si>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</si>
  <si>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</si>
  <si>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</si>
  <si>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</si>
  <si>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</si>
  <si>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</si>
  <si>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</si>
  <si>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</si>
  <si>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</si>
  <si>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</si>
  <si>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</si>
  <si>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</si>
  <si>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</si>
  <si>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</si>
  <si>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</si>
  <si>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</si>
  <si>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</si>
  <si>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</si>
  <si>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</si>
  <si>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</si>
  <si>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</si>
  <si>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</si>
  <si>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</si>
  <si>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</si>
  <si>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</si>
  <si>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</si>
  <si>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</si>
  <si>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</si>
  <si>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</si>
  <si>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</si>
  <si>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</si>
  <si>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</si>
  <si>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</si>
  <si>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</si>
  <si>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</si>
  <si>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</si>
  <si>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</si>
  <si>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</si>
  <si>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</si>
  <si>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</si>
  <si>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</si>
  <si>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</si>
  <si>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</si>
  <si>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</si>
  <si>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</si>
  <si>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</si>
  <si>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</si>
  <si>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</si>
  <si>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</si>
  <si>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</si>
  <si>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</si>
  <si>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</si>
  <si>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</si>
  <si>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</si>
  <si>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</si>
  <si>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</si>
  <si>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</si>
  <si>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</si>
  <si>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</si>
  <si>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</si>
  <si>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</si>
  <si>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</si>
  <si>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</si>
  <si>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</si>
  <si>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</si>
  <si>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</si>
  <si>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</si>
  <si>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</si>
  <si>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</si>
  <si>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</si>
  <si>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</si>
  <si>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</si>
  <si>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</si>
  <si>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</si>
  <si>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</si>
  <si>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</si>
  <si>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</si>
  <si>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</si>
  <si>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</si>
  <si>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</si>
  <si>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</si>
  <si>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</si>
  <si>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</si>
  <si>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</si>
  <si>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</si>
  <si>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</si>
  <si>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</si>
  <si>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</si>
  <si>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</si>
  <si>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</si>
  <si>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</si>
  <si>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</si>
  <si>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</si>
  <si>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</si>
  <si>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</si>
  <si>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</si>
  <si>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</si>
  <si>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</si>
  <si>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</si>
  <si>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</si>
  <si>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</si>
  <si>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</si>
  <si>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</si>
  <si>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</si>
  <si>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</si>
  <si>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</si>
  <si>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</si>
  <si>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</si>
  <si>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</si>
  <si>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</si>
  <si>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</si>
  <si>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</si>
  <si>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</si>
  <si>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</si>
  <si>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</si>
  <si>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</si>
  <si>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</si>
  <si>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</si>
  <si>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</si>
  <si>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</si>
  <si>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</si>
  <si>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</si>
  <si>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</si>
  <si>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</si>
  <si>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</si>
  <si>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</si>
  <si>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</si>
  <si>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</si>
  <si>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</si>
  <si>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</si>
  <si>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</si>
  <si>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</si>
  <si>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</si>
  <si>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</si>
  <si>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</si>
  <si>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</si>
  <si>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</si>
  <si>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</si>
  <si>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</si>
  <si>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</si>
  <si>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</si>
  <si>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</si>
  <si>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</si>
  <si>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</si>
  <si>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</si>
  <si>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</si>
  <si>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</si>
  <si>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</si>
  <si>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</si>
  <si>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</si>
  <si>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</si>
  <si>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</si>
  <si>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</si>
  <si>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</si>
  <si>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</si>
  <si>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</si>
  <si>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</si>
  <si>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</si>
  <si>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</si>
  <si>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</si>
  <si>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</si>
  <si>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</si>
  <si>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</si>
  <si>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</si>
  <si>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</si>
  <si>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</si>
  <si>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</si>
  <si>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</si>
  <si>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</si>
  <si>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</si>
  <si>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</si>
  <si>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</si>
  <si>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</si>
  <si>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</si>
  <si>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</si>
  <si>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</si>
  <si>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</si>
  <si>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</si>
  <si>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</si>
  <si>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</si>
  <si>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</si>
  <si>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</si>
  <si>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</si>
  <si>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</si>
  <si>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</si>
  <si>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</si>
  <si>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</si>
  <si>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</si>
  <si>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</si>
  <si>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</si>
  <si>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</si>
  <si>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</si>
  <si>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</si>
  <si>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</si>
  <si>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</si>
  <si>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</si>
  <si>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</si>
  <si>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</si>
  <si>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</si>
  <si>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</si>
  <si>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</si>
  <si>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</si>
  <si>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</si>
  <si>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</si>
  <si>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</si>
  <si>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</si>
  <si>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</si>
  <si>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</si>
  <si>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</si>
  <si>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</si>
  <si>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</si>
  <si>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</si>
  <si>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</si>
  <si>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</si>
  <si>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</si>
  <si>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</si>
  <si>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</si>
  <si>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</si>
  <si>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</si>
  <si>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</si>
  <si>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</si>
  <si>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</si>
  <si>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</si>
  <si>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</si>
  <si>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</si>
  <si>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</si>
  <si>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</si>
  <si>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</si>
  <si>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</si>
  <si>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</si>
  <si>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</si>
  <si>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</si>
  <si>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</si>
  <si>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</si>
  <si>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</si>
  <si>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</si>
  <si>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</si>
  <si>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</si>
  <si>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</si>
  <si>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</si>
  <si>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</si>
  <si>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</si>
  <si>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</si>
  <si>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</si>
  <si>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</si>
  <si>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</si>
  <si>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</si>
  <si>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</si>
  <si>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</si>
  <si>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</si>
  <si>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</si>
  <si>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</si>
  <si>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</si>
  <si>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</si>
  <si>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</si>
  <si>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</si>
  <si>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</si>
  <si>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</si>
  <si>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</si>
  <si>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</si>
  <si>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</si>
  <si>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</si>
  <si>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</si>
  <si>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</si>
  <si>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</si>
  <si>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</si>
  <si>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</si>
  <si>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</si>
  <si>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</si>
  <si>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</si>
  <si>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</si>
  <si>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</si>
  <si>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</si>
  <si>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</si>
  <si>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</si>
  <si>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</si>
  <si>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</si>
  <si>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</si>
  <si>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</si>
  <si>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</si>
  <si>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</si>
  <si>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</si>
  <si>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</si>
  <si>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</si>
  <si>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</si>
  <si>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</si>
  <si>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</si>
  <si>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</si>
  <si>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</si>
  <si>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</si>
  <si>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</si>
  <si>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</si>
  <si>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</si>
  <si>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</si>
  <si>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</si>
  <si>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</si>
  <si>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</si>
  <si>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</si>
  <si>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</si>
  <si>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</si>
  <si>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</si>
  <si>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</si>
  <si>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</si>
  <si>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</si>
  <si>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</si>
  <si>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</si>
  <si>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</si>
  <si>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</si>
  <si>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</si>
  <si>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</si>
  <si>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</si>
  <si>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</si>
  <si>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</si>
  <si>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</si>
  <si>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</si>
  <si>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</si>
  <si>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</si>
  <si>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</si>
  <si>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</si>
  <si>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</si>
  <si>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</si>
  <si>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</si>
  <si>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</si>
  <si>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</si>
  <si>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</si>
  <si>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</si>
  <si>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</si>
  <si>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</si>
  <si>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</si>
  <si>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</si>
  <si>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</si>
  <si>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</si>
  <si>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</si>
  <si>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</si>
  <si>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</si>
  <si>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</si>
  <si>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</si>
  <si>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</si>
  <si>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</si>
  <si>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</si>
  <si>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</si>
  <si>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</si>
  <si>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</si>
  <si>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</si>
  <si>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</si>
  <si>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</si>
  <si>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</si>
  <si>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</si>
  <si>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</si>
  <si>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</si>
  <si>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</si>
  <si>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</si>
  <si>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</si>
  <si>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</si>
  <si>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</si>
  <si>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</si>
  <si>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</si>
  <si>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</si>
  <si>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</si>
  <si>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</si>
  <si>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</si>
  <si>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</si>
  <si>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</si>
  <si>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</si>
  <si>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</si>
  <si>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</si>
  <si>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</si>
  <si>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</si>
  <si>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</si>
  <si>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</si>
  <si>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</si>
  <si>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</si>
  <si>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</si>
  <si>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</si>
  <si>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</si>
  <si>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</si>
  <si>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</si>
  <si>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</si>
  <si>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</si>
  <si>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</si>
  <si>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</si>
  <si>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</si>
  <si>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</si>
  <si>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</si>
  <si>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</si>
  <si>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</si>
  <si>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</si>
  <si>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</si>
  <si>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</si>
  <si>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</si>
  <si>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</si>
  <si>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</si>
  <si>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</si>
  <si>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</si>
  <si>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</si>
  <si>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</si>
  <si>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</si>
  <si>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</si>
  <si>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</si>
  <si>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</si>
  <si>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</si>
  <si>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</si>
  <si>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</si>
  <si>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</si>
  <si>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</si>
  <si>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</si>
  <si>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</si>
  <si>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</si>
  <si>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</si>
  <si>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</si>
  <si>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</si>
  <si>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</si>
  <si>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江河湖库水系综合治理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</si>
  <si>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</si>
  <si>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</si>
  <si>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</si>
  <si>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</si>
  <si>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</si>
  <si>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</si>
  <si>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</si>
  <si>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</si>
  <si>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</si>
  <si>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</si>
  <si>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</si>
  <si>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</si>
  <si>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</si>
  <si>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</si>
  <si>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</si>
  <si>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</si>
  <si>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</si>
  <si>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</si>
  <si>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</si>
  <si>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</si>
  <si>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</si>
  <si>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</si>
  <si>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</si>
  <si>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</si>
  <si>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</si>
  <si>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</si>
  <si>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</si>
  <si>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</si>
  <si>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</si>
  <si>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</si>
  <si>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</si>
  <si>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</si>
  <si>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</si>
  <si>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</si>
  <si>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</si>
  <si>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</si>
  <si>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</si>
  <si>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</si>
  <si>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</si>
  <si>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</si>
  <si>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小额担保贷款贴息</t>
  </si>
  <si>
    <t xml:space="preserve">        补充小额担保贷款基金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</si>
  <si>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</si>
  <si>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</si>
  <si>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</si>
  <si>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</si>
  <si>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</si>
  <si>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</si>
  <si>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</si>
  <si>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</si>
  <si>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</si>
  <si>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</si>
  <si>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公路新建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</si>
  <si>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</si>
  <si>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</si>
  <si>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</si>
  <si>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</si>
  <si>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</si>
  <si>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</si>
  <si>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</si>
  <si>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</si>
  <si>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</si>
  <si>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</si>
  <si>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</si>
  <si>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</si>
  <si>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</si>
  <si>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</si>
  <si>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</si>
  <si>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</si>
  <si>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</si>
  <si>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</si>
  <si>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</si>
  <si>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</si>
  <si>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</si>
  <si>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</si>
  <si>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</si>
  <si>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</si>
  <si>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</si>
  <si>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</si>
  <si>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</si>
  <si>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</si>
  <si>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</si>
  <si>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</si>
  <si>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</si>
  <si>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</si>
  <si>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</si>
  <si>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</si>
  <si>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</si>
  <si>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</si>
  <si>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</si>
  <si>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</si>
  <si>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</si>
  <si>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</si>
  <si>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</si>
  <si>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</si>
  <si>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</si>
  <si>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</si>
  <si>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</si>
  <si>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</si>
  <si>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</si>
  <si>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</si>
  <si>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</si>
  <si>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</si>
  <si>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</si>
  <si>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</si>
  <si>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</si>
  <si>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</si>
  <si>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</si>
  <si>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</si>
  <si>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</si>
  <si>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</si>
  <si>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</si>
  <si>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</si>
  <si>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</si>
  <si>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</si>
  <si>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</si>
  <si>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</si>
  <si>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</si>
  <si>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</si>
  <si>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</si>
  <si>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</si>
  <si>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</si>
  <si>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</si>
  <si>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</si>
  <si>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</si>
  <si>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</si>
  <si>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</si>
  <si>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</si>
  <si>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</si>
  <si>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</si>
  <si>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</si>
  <si>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</si>
  <si>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</si>
  <si>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</si>
  <si>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</si>
  <si>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</si>
  <si>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</si>
  <si>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</si>
  <si>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</si>
  <si>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</si>
  <si>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</si>
  <si>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</si>
  <si>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</si>
  <si>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</si>
  <si>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</si>
  <si>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</si>
  <si>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</si>
  <si>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</si>
  <si>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</si>
  <si>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</si>
  <si>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</si>
  <si>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</si>
  <si>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</si>
  <si>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</si>
  <si>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</si>
  <si>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</si>
  <si>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</si>
  <si>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</si>
  <si>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</si>
  <si>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</si>
  <si>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</si>
  <si>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</si>
  <si>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</si>
  <si>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</si>
  <si>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</si>
  <si>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</si>
  <si>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</si>
  <si>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</si>
  <si>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</si>
  <si>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</si>
  <si>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</si>
  <si>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</si>
  <si>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</si>
  <si>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</si>
  <si>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</si>
  <si>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</si>
  <si>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</si>
  <si>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</si>
  <si>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</si>
  <si>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</si>
  <si>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</si>
  <si>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</si>
  <si>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</si>
  <si>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</si>
  <si>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</si>
  <si>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</si>
  <si>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</si>
  <si>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</si>
  <si>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</si>
  <si>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</si>
  <si>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</si>
  <si>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</si>
  <si>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</si>
  <si>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</si>
  <si>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</si>
  <si>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</si>
  <si>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</si>
  <si>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</si>
  <si>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</si>
  <si>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</si>
  <si>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</si>
  <si>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</si>
  <si>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</si>
  <si>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</si>
  <si>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</si>
  <si>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</si>
  <si>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</si>
  <si>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</si>
  <si>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</si>
  <si>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</si>
  <si>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</si>
  <si>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</si>
  <si>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</si>
  <si>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</si>
  <si>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</si>
  <si>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</si>
  <si>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</si>
  <si>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</si>
  <si>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</si>
  <si>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</si>
  <si>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</si>
  <si>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</si>
  <si>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</si>
  <si>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</si>
  <si>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</si>
  <si>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</si>
  <si>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</si>
  <si>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</si>
  <si>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</si>
  <si>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</si>
  <si>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</si>
  <si>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</si>
  <si>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</si>
  <si>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</si>
  <si>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</si>
  <si>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</si>
  <si>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</si>
  <si>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</si>
  <si>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</si>
  <si>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</si>
  <si>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</si>
  <si>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</si>
  <si>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</si>
  <si>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</si>
  <si>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</si>
  <si>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</si>
  <si>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</si>
  <si>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</si>
  <si>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</si>
  <si>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</si>
  <si>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</si>
  <si>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</si>
  <si>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</si>
  <si>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</si>
  <si>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</si>
  <si>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</si>
  <si>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</si>
  <si>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</si>
  <si>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</si>
  <si>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</si>
  <si>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</si>
  <si>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</si>
  <si>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</si>
  <si>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</si>
  <si>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</si>
  <si>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</si>
  <si>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</si>
  <si>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</si>
  <si>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</si>
  <si>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</si>
  <si>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</si>
  <si>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</si>
  <si>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</si>
  <si>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</si>
  <si>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</si>
  <si>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</si>
  <si>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</si>
  <si>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</si>
  <si>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</si>
  <si>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</si>
  <si>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</si>
  <si>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</si>
  <si>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</si>
  <si>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</si>
  <si>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</si>
  <si>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</si>
  <si>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</si>
  <si>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</si>
  <si>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</si>
  <si>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</si>
  <si>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</si>
  <si>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</si>
  <si>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</si>
  <si>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</si>
  <si>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</si>
  <si>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</si>
  <si>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</si>
  <si>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</si>
  <si>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</si>
  <si>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</si>
  <si>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</si>
  <si>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</si>
  <si>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</si>
  <si>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</si>
  <si>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</si>
  <si>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</si>
  <si>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</si>
  <si>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</si>
  <si>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</si>
  <si>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</si>
  <si>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</si>
  <si>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</si>
  <si>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</si>
  <si>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</si>
  <si>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</si>
  <si>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</si>
  <si>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</si>
  <si>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</si>
  <si>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</si>
  <si>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</si>
  <si>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</si>
  <si>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</si>
  <si>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</si>
  <si>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</si>
  <si>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</si>
  <si>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</si>
  <si>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</si>
  <si>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</si>
  <si>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</si>
  <si>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</si>
  <si>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</si>
  <si>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二十三、其他支出</t>
  </si>
  <si>
    <t xml:space="preserve">        年初预留</t>
  </si>
  <si>
    <t xml:space="preserve">        其他支出</t>
  </si>
  <si>
    <t>本级支出小计</t>
  </si>
  <si>
    <t>2018年高新区一般公共预算收支平衡</t>
  </si>
  <si>
    <t>收              入</t>
  </si>
  <si>
    <t>支               出</t>
  </si>
  <si>
    <t>项               目</t>
  </si>
  <si>
    <t>2018年
预算数</t>
  </si>
  <si>
    <t>一、地方收入</t>
  </si>
  <si>
    <t>一、本级支出</t>
  </si>
  <si>
    <t>二、上级补助收入</t>
  </si>
  <si>
    <t>一般公共预算财力安排</t>
  </si>
  <si>
    <t>1、返还性收入</t>
  </si>
  <si>
    <t>上级提前下达专项转移支付安排</t>
  </si>
  <si>
    <t xml:space="preserve">  消费税和增值税税收返还</t>
  </si>
  <si>
    <t>二、上解支出</t>
  </si>
  <si>
    <t xml:space="preserve">  所得税基数返还</t>
  </si>
  <si>
    <t xml:space="preserve">       体制上解</t>
  </si>
  <si>
    <t xml:space="preserve"> 其他税收返还</t>
  </si>
  <si>
    <t xml:space="preserve">       专项上解</t>
  </si>
  <si>
    <t xml:space="preserve">  其他税收返还</t>
  </si>
  <si>
    <t xml:space="preserve">       出口退税上解</t>
  </si>
  <si>
    <t>2、一般性转移支付收入</t>
  </si>
  <si>
    <t xml:space="preserve">    体制补助收入</t>
  </si>
  <si>
    <t>三、地方政府债务还本支出</t>
  </si>
  <si>
    <t xml:space="preserve">    均衡性转移支付补助</t>
  </si>
  <si>
    <t>四、安排预算稳定调节基金</t>
  </si>
  <si>
    <t xml:space="preserve">  老少边穷转移支付收入</t>
  </si>
  <si>
    <t>五、年终结余</t>
  </si>
  <si>
    <t xml:space="preserve">  结算补助收入</t>
  </si>
  <si>
    <t xml:space="preserve">  基本养老保险和低保转移支付收入</t>
  </si>
  <si>
    <t xml:space="preserve">    结算补助收入</t>
  </si>
  <si>
    <t xml:space="preserve">    其他一般性转移支付收入</t>
  </si>
  <si>
    <t>3、上级提前下达专项转移支付收入</t>
  </si>
  <si>
    <t>三、调入预算稳定调节基金</t>
  </si>
  <si>
    <t>四、调入资金</t>
  </si>
  <si>
    <t>五、上年结余</t>
  </si>
  <si>
    <t>收   入   合   计</t>
  </si>
  <si>
    <t>支  出  合  计</t>
  </si>
  <si>
    <t>2018年高新区政府性基金收入预算</t>
  </si>
  <si>
    <t>2017年              预计完成数</t>
  </si>
  <si>
    <t>一、新型墙体材料专项基金收入</t>
  </si>
  <si>
    <t>二、国有土地收益基金收入</t>
  </si>
  <si>
    <t>三、农业土地开发资金收入</t>
  </si>
  <si>
    <t>四、国有土地使用权出让收入</t>
  </si>
  <si>
    <t>五、城市基础设施配套费收入</t>
  </si>
  <si>
    <t>六、其他政府性基金收入</t>
  </si>
  <si>
    <t>收入合计</t>
  </si>
  <si>
    <t>2018年高新区政府性基金支出预算</t>
  </si>
  <si>
    <t>2017年                        预计财力完成数</t>
  </si>
  <si>
    <t>2018年                           财力安排数</t>
  </si>
  <si>
    <t>一、文化体育与传媒支出</t>
  </si>
  <si>
    <t xml:space="preserve">    国家电影事业发展专项资金对应支出</t>
  </si>
  <si>
    <t xml:space="preserve">      资助国产影片放映</t>
  </si>
  <si>
    <t>二、城乡社区支出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</si>
  <si>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</si>
  <si>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</si>
  <si>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</si>
  <si>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</si>
  <si>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补助被征地农民支出</t>
  </si>
  <si>
    <t xml:space="preserve">      土地出让业务支出</t>
  </si>
  <si>
    <t xml:space="preserve">      支付破产或改制企业职工安置费</t>
  </si>
  <si>
    <t xml:space="preserve">      公共租赁住房支出</t>
  </si>
  <si>
    <t xml:space="preserve">      其他国有土地使用权出让收入安排的支出</t>
  </si>
  <si>
    <t xml:space="preserve">    城市公用事业附加安排的支出</t>
  </si>
  <si>
    <t xml:space="preserve">      其他城市公用事业附加安排的支出</t>
  </si>
  <si>
    <t xml:space="preserve">    国有土地收益基金支出</t>
  </si>
  <si>
    <t>　    其他国有土地收益基金支出</t>
  </si>
  <si>
    <t xml:space="preserve">    农业土地开发资金支出</t>
  </si>
  <si>
    <t xml:space="preserve">    城市基础设施配套费安排的支出</t>
  </si>
  <si>
    <t xml:space="preserve">      其他城市基础设施配套费安排的支出</t>
  </si>
  <si>
    <t xml:space="preserve">   污水处理费相关支出</t>
  </si>
  <si>
    <t xml:space="preserve">     其他污水处理费相关支出</t>
  </si>
  <si>
    <t>三、农林水支出</t>
  </si>
  <si>
    <t xml:space="preserve">    大中型水库库区基金支出</t>
  </si>
  <si>
    <t xml:space="preserve">      其他大中型水库库区基金支出</t>
  </si>
  <si>
    <t>三、资源勘探信息等支出</t>
  </si>
  <si>
    <t xml:space="preserve">    散装水泥专项资金支出</t>
  </si>
  <si>
    <t xml:space="preserve">      其他散装水泥专项资金支出</t>
  </si>
  <si>
    <t xml:space="preserve">    新型墙体材料专项基金支出</t>
  </si>
  <si>
    <t xml:space="preserve">      其他新型墙体材料专项基金支出</t>
  </si>
  <si>
    <t>四、其他支出</t>
  </si>
  <si>
    <t xml:space="preserve">    其他政府性基金支出</t>
  </si>
  <si>
    <t>五、转移性支出</t>
  </si>
  <si>
    <t xml:space="preserve">    政府性基金调出资金</t>
  </si>
  <si>
    <t xml:space="preserve">    置换债券还本付息支出</t>
  </si>
  <si>
    <t>说明：根据《财政部关于取消、停征和整合部分政府性基金项目等有关问题的通知》（财税[2016]11号）文件精神，从2016年2月1日起，停征价格调节基金和散装水泥专项资金。</t>
  </si>
  <si>
    <t>2018年高新区社会保险基金收支预算</t>
  </si>
  <si>
    <t>城乡居民基本         医疗保险基金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</si>
</sst>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* #,##0_);_(* \(#,##0\);_(* &quot;-&quot;_);_(@_)"/>
    <numFmt numFmtId="41" formatCode="_ * #,##0_ ;_ * \-#,##0_ ;_ * &quot;-&quot;_ ;_ @_ "/>
    <numFmt numFmtId="178" formatCode="_(* #,##0.00_);_(* \(#,##0.00\);_(* &quot;-&quot;??_);_(@_)"/>
    <numFmt numFmtId="179" formatCode="_ * #,##0_ ;_ * \-#,##0_ ;_ * &quot;-&quot;??_ ;_ @_ "/>
    <numFmt numFmtId="180" formatCode="0.0_);[Red]\(0.0\)"/>
    <numFmt numFmtId="181" formatCode="0_ "/>
    <numFmt numFmtId="182" formatCode="0.0_ "/>
    <numFmt numFmtId="183" formatCode="0.00_ "/>
  </numFmts>
  <fonts count="55">
    <font>
      <sz val="12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华文中宋"/>
      <charset val="134"/>
    </font>
    <font>
      <b/>
      <sz val="10"/>
      <color theme="1"/>
      <name val="华文中宋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0"/>
      <name val="宋体"/>
      <charset val="134"/>
      <scheme val="minor"/>
    </font>
    <font>
      <b/>
      <sz val="10"/>
      <name val="华文中宋"/>
      <charset val="134"/>
    </font>
    <font>
      <sz val="10"/>
      <color indexed="8"/>
      <name val="华文中宋"/>
      <charset val="134"/>
    </font>
    <font>
      <sz val="22"/>
      <name val="方正小标宋简体"/>
      <charset val="134"/>
    </font>
    <font>
      <sz val="10"/>
      <color rgb="FFFF0000"/>
      <name val="华文中宋"/>
      <charset val="134"/>
    </font>
    <font>
      <sz val="12"/>
      <name val="黑体"/>
      <charset val="134"/>
    </font>
    <font>
      <sz val="11"/>
      <color theme="1"/>
      <name val="Tahoma"/>
      <charset val="134"/>
    </font>
    <font>
      <sz val="10.5"/>
      <name val="宋体"/>
      <charset val="134"/>
    </font>
    <font>
      <sz val="11"/>
      <name val="Times New Roman"/>
      <charset val="134"/>
    </font>
    <font>
      <b/>
      <sz val="10"/>
      <color indexed="8"/>
      <name val="华文中宋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0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10"/>
      <color indexed="9"/>
      <name val="华文中宋"/>
      <charset val="134"/>
    </font>
    <font>
      <sz val="10"/>
      <color indexed="42"/>
      <name val="华文中宋"/>
      <charset val="134"/>
    </font>
    <font>
      <sz val="8"/>
      <name val="华文中宋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67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3" fillId="21" borderId="2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2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17" borderId="26" applyNumberFormat="0" applyFont="0" applyAlignment="0" applyProtection="0">
      <alignment vertical="center"/>
    </xf>
    <xf numFmtId="0" fontId="0" fillId="0" borderId="0"/>
    <xf numFmtId="0" fontId="37" fillId="0" borderId="0"/>
    <xf numFmtId="0" fontId="29" fillId="36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0" fillId="0" borderId="0"/>
    <xf numFmtId="0" fontId="24" fillId="0" borderId="24" applyNumberFormat="0" applyFill="0" applyAlignment="0" applyProtection="0">
      <alignment vertical="center"/>
    </xf>
    <xf numFmtId="0" fontId="38" fillId="0" borderId="0"/>
    <xf numFmtId="0" fontId="29" fillId="22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0" fillId="0" borderId="0"/>
    <xf numFmtId="0" fontId="29" fillId="23" borderId="0" applyNumberFormat="0" applyBorder="0" applyAlignment="0" applyProtection="0">
      <alignment vertical="center"/>
    </xf>
    <xf numFmtId="0" fontId="30" fillId="15" borderId="25" applyNumberFormat="0" applyAlignment="0" applyProtection="0">
      <alignment vertical="center"/>
    </xf>
    <xf numFmtId="0" fontId="35" fillId="15" borderId="27" applyNumberFormat="0" applyAlignment="0" applyProtection="0">
      <alignment vertical="center"/>
    </xf>
    <xf numFmtId="0" fontId="0" fillId="0" borderId="0"/>
    <xf numFmtId="0" fontId="22" fillId="5" borderId="23" applyNumberFormat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top"/>
    </xf>
    <xf numFmtId="0" fontId="36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/>
    <xf numFmtId="0" fontId="0" fillId="0" borderId="0"/>
    <xf numFmtId="0" fontId="19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/>
    <xf numFmtId="0" fontId="5" fillId="0" borderId="0"/>
    <xf numFmtId="0" fontId="43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7" fillId="0" borderId="0"/>
  </cellStyleXfs>
  <cellXfs count="249">
    <xf numFmtId="0" fontId="0" fillId="0" borderId="0" xfId="0"/>
    <xf numFmtId="0" fontId="1" fillId="0" borderId="0" xfId="157" applyFont="1" applyAlignment="1">
      <alignment horizontal="center" vertical="center"/>
    </xf>
    <xf numFmtId="0" fontId="2" fillId="0" borderId="0" xfId="157" applyFont="1">
      <alignment vertical="center"/>
    </xf>
    <xf numFmtId="0" fontId="2" fillId="0" borderId="0" xfId="157" applyFont="1" applyAlignment="1">
      <alignment horizontal="right"/>
    </xf>
    <xf numFmtId="0" fontId="3" fillId="0" borderId="1" xfId="157" applyFont="1" applyBorder="1" applyAlignment="1">
      <alignment horizontal="center" vertical="center"/>
    </xf>
    <xf numFmtId="0" fontId="3" fillId="0" borderId="2" xfId="157" applyFont="1" applyBorder="1" applyAlignment="1">
      <alignment horizontal="center" vertical="center"/>
    </xf>
    <xf numFmtId="0" fontId="3" fillId="0" borderId="2" xfId="157" applyFont="1" applyBorder="1" applyAlignment="1">
      <alignment horizontal="center" vertical="center" wrapText="1"/>
    </xf>
    <xf numFmtId="0" fontId="3" fillId="0" borderId="3" xfId="157" applyFont="1" applyBorder="1" applyAlignment="1">
      <alignment horizontal="center" vertical="center"/>
    </xf>
    <xf numFmtId="0" fontId="3" fillId="0" borderId="4" xfId="157" applyFont="1" applyBorder="1">
      <alignment vertical="center"/>
    </xf>
    <xf numFmtId="176" fontId="3" fillId="0" borderId="5" xfId="157" applyNumberFormat="1" applyFont="1" applyBorder="1">
      <alignment vertical="center"/>
    </xf>
    <xf numFmtId="0" fontId="2" fillId="0" borderId="6" xfId="157" applyFont="1" applyBorder="1">
      <alignment vertical="center"/>
    </xf>
    <xf numFmtId="0" fontId="2" fillId="0" borderId="4" xfId="157" applyFont="1" applyBorder="1">
      <alignment vertical="center"/>
    </xf>
    <xf numFmtId="176" fontId="2" fillId="0" borderId="5" xfId="157" applyNumberFormat="1" applyFont="1" applyBorder="1">
      <alignment vertical="center"/>
    </xf>
    <xf numFmtId="0" fontId="2" fillId="0" borderId="7" xfId="157" applyFont="1" applyBorder="1">
      <alignment vertical="center"/>
    </xf>
    <xf numFmtId="176" fontId="2" fillId="0" borderId="8" xfId="157" applyNumberFormat="1" applyFont="1" applyBorder="1">
      <alignment vertical="center"/>
    </xf>
    <xf numFmtId="0" fontId="2" fillId="0" borderId="9" xfId="157" applyFont="1" applyBorder="1">
      <alignment vertical="center"/>
    </xf>
    <xf numFmtId="0" fontId="3" fillId="0" borderId="10" xfId="157" applyFont="1" applyBorder="1">
      <alignment vertical="center"/>
    </xf>
    <xf numFmtId="176" fontId="3" fillId="0" borderId="11" xfId="157" applyNumberFormat="1" applyFont="1" applyBorder="1">
      <alignment vertical="center"/>
    </xf>
    <xf numFmtId="0" fontId="2" fillId="0" borderId="12" xfId="157" applyFont="1" applyBorder="1">
      <alignment vertical="center"/>
    </xf>
    <xf numFmtId="0" fontId="4" fillId="0" borderId="0" xfId="0" applyFont="1"/>
    <xf numFmtId="0" fontId="5" fillId="0" borderId="0" xfId="0" applyFont="1"/>
    <xf numFmtId="0" fontId="6" fillId="0" borderId="0" xfId="259" applyFont="1" applyAlignment="1">
      <alignment horizontal="center" vertical="center"/>
    </xf>
    <xf numFmtId="0" fontId="7" fillId="0" borderId="0" xfId="259" applyFont="1"/>
    <xf numFmtId="0" fontId="7" fillId="0" borderId="0" xfId="259" applyFont="1" applyAlignment="1">
      <alignment horizontal="center"/>
    </xf>
    <xf numFmtId="0" fontId="7" fillId="0" borderId="0" xfId="259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4" xfId="171" applyNumberFormat="1" applyFont="1" applyFill="1" applyBorder="1" applyAlignment="1" applyProtection="1">
      <alignment vertical="center"/>
    </xf>
    <xf numFmtId="179" fontId="7" fillId="0" borderId="5" xfId="9" applyNumberFormat="1" applyFont="1" applyBorder="1" applyAlignment="1">
      <alignment horizontal="center" vertical="center"/>
    </xf>
    <xf numFmtId="43" fontId="7" fillId="0" borderId="6" xfId="9" applyFont="1" applyBorder="1" applyAlignment="1">
      <alignment horizontal="center" vertical="center"/>
    </xf>
    <xf numFmtId="3" fontId="7" fillId="0" borderId="4" xfId="171" applyNumberFormat="1" applyFont="1" applyFill="1" applyBorder="1" applyAlignment="1" applyProtection="1">
      <alignment vertical="center"/>
    </xf>
    <xf numFmtId="0" fontId="7" fillId="0" borderId="4" xfId="171" applyFont="1" applyBorder="1" applyAlignment="1">
      <alignment horizontal="left" vertical="center"/>
    </xf>
    <xf numFmtId="0" fontId="10" fillId="0" borderId="4" xfId="171" applyFont="1" applyBorder="1" applyAlignment="1">
      <alignment horizontal="left" vertical="center"/>
    </xf>
    <xf numFmtId="3" fontId="9" fillId="0" borderId="4" xfId="171" applyNumberFormat="1" applyFont="1" applyFill="1" applyBorder="1" applyAlignment="1" applyProtection="1">
      <alignment horizontal="left" vertical="center"/>
    </xf>
    <xf numFmtId="179" fontId="7" fillId="0" borderId="5" xfId="9" applyNumberFormat="1" applyFont="1" applyFill="1" applyBorder="1" applyAlignment="1">
      <alignment horizontal="right" shrinkToFit="1"/>
    </xf>
    <xf numFmtId="0" fontId="9" fillId="0" borderId="10" xfId="0" applyFont="1" applyBorder="1" applyAlignment="1">
      <alignment horizontal="center" vertical="center"/>
    </xf>
    <xf numFmtId="179" fontId="7" fillId="0" borderId="11" xfId="9" applyNumberFormat="1" applyFont="1" applyBorder="1" applyAlignment="1">
      <alignment horizontal="center" vertical="center"/>
    </xf>
    <xf numFmtId="43" fontId="7" fillId="0" borderId="12" xfId="9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11" fillId="0" borderId="0" xfId="0" applyFont="1"/>
    <xf numFmtId="0" fontId="9" fillId="0" borderId="1" xfId="198" applyFont="1" applyBorder="1" applyAlignment="1">
      <alignment horizontal="center" vertical="center"/>
    </xf>
    <xf numFmtId="0" fontId="9" fillId="0" borderId="2" xfId="198" applyFont="1" applyBorder="1" applyAlignment="1">
      <alignment horizontal="center" vertical="center" wrapText="1"/>
    </xf>
    <xf numFmtId="0" fontId="9" fillId="0" borderId="2" xfId="198" applyFont="1" applyBorder="1" applyAlignment="1">
      <alignment horizontal="center" vertical="center"/>
    </xf>
    <xf numFmtId="0" fontId="9" fillId="0" borderId="3" xfId="198" applyFont="1" applyBorder="1" applyAlignment="1">
      <alignment horizontal="center" vertical="center"/>
    </xf>
    <xf numFmtId="0" fontId="7" fillId="0" borderId="4" xfId="253" applyFont="1" applyBorder="1" applyAlignment="1">
      <alignment vertical="center" wrapText="1"/>
    </xf>
    <xf numFmtId="179" fontId="7" fillId="0" borderId="5" xfId="9" applyNumberFormat="1" applyFont="1" applyFill="1" applyBorder="1" applyAlignment="1">
      <alignment shrinkToFit="1"/>
    </xf>
    <xf numFmtId="43" fontId="7" fillId="2" borderId="6" xfId="9" applyFont="1" applyFill="1" applyBorder="1" applyAlignment="1">
      <alignment horizontal="center" vertical="center"/>
    </xf>
    <xf numFmtId="179" fontId="2" fillId="0" borderId="5" xfId="9" applyNumberFormat="1" applyFont="1" applyBorder="1" applyAlignment="1">
      <alignment vertical="center"/>
    </xf>
    <xf numFmtId="179" fontId="7" fillId="2" borderId="5" xfId="9" applyNumberFormat="1" applyFont="1" applyFill="1" applyBorder="1" applyAlignment="1">
      <alignment horizontal="center" vertical="center"/>
    </xf>
    <xf numFmtId="0" fontId="7" fillId="0" borderId="4" xfId="62" applyFont="1" applyFill="1" applyBorder="1" applyAlignment="1">
      <alignment shrinkToFit="1"/>
    </xf>
    <xf numFmtId="179" fontId="10" fillId="2" borderId="11" xfId="9" applyNumberFormat="1" applyFont="1" applyFill="1" applyBorder="1" applyAlignment="1">
      <alignment horizontal="center" vertical="center"/>
    </xf>
    <xf numFmtId="43" fontId="7" fillId="2" borderId="12" xfId="9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/>
    </xf>
    <xf numFmtId="0" fontId="9" fillId="0" borderId="1" xfId="256" applyNumberFormat="1" applyFont="1" applyBorder="1" applyAlignment="1">
      <alignment horizontal="center" vertical="center"/>
    </xf>
    <xf numFmtId="0" fontId="9" fillId="0" borderId="2" xfId="256" applyNumberFormat="1" applyFont="1" applyBorder="1" applyAlignment="1">
      <alignment horizontal="center" vertical="center"/>
    </xf>
    <xf numFmtId="0" fontId="9" fillId="0" borderId="3" xfId="256" applyNumberFormat="1" applyFont="1" applyBorder="1" applyAlignment="1">
      <alignment horizontal="center" vertical="center"/>
    </xf>
    <xf numFmtId="0" fontId="9" fillId="0" borderId="13" xfId="256" applyFont="1" applyBorder="1" applyAlignment="1">
      <alignment horizontal="center" vertical="center"/>
    </xf>
    <xf numFmtId="0" fontId="9" fillId="0" borderId="14" xfId="251" applyFont="1" applyBorder="1" applyAlignment="1">
      <alignment horizontal="center" vertical="center" wrapText="1"/>
    </xf>
    <xf numFmtId="0" fontId="9" fillId="0" borderId="15" xfId="251" applyFont="1" applyBorder="1" applyAlignment="1">
      <alignment horizontal="center" vertical="center" wrapText="1"/>
    </xf>
    <xf numFmtId="0" fontId="9" fillId="0" borderId="16" xfId="251" applyFont="1" applyBorder="1" applyAlignment="1">
      <alignment horizontal="center" vertical="center" wrapText="1"/>
    </xf>
    <xf numFmtId="1" fontId="7" fillId="3" borderId="4" xfId="253" applyNumberFormat="1" applyFont="1" applyFill="1" applyBorder="1" applyAlignment="1" applyProtection="1">
      <alignment vertical="center" wrapText="1"/>
      <protection locked="0"/>
    </xf>
    <xf numFmtId="179" fontId="7" fillId="3" borderId="5" xfId="9" applyNumberFormat="1" applyFont="1" applyFill="1" applyBorder="1" applyAlignment="1">
      <alignment horizontal="center" vertical="center"/>
    </xf>
    <xf numFmtId="0" fontId="7" fillId="3" borderId="5" xfId="253" applyFont="1" applyFill="1" applyBorder="1" applyAlignment="1">
      <alignment vertical="center" wrapText="1"/>
    </xf>
    <xf numFmtId="179" fontId="7" fillId="3" borderId="6" xfId="9" applyNumberFormat="1" applyFont="1" applyFill="1" applyBorder="1" applyAlignment="1">
      <alignment horizontal="center" vertical="center"/>
    </xf>
    <xf numFmtId="0" fontId="7" fillId="3" borderId="4" xfId="253" applyFont="1" applyFill="1" applyBorder="1" applyAlignment="1">
      <alignment vertical="center" wrapText="1"/>
    </xf>
    <xf numFmtId="179" fontId="7" fillId="3" borderId="8" xfId="9" applyNumberFormat="1" applyFont="1" applyFill="1" applyBorder="1" applyAlignment="1">
      <alignment horizontal="center" vertical="center"/>
    </xf>
    <xf numFmtId="0" fontId="7" fillId="3" borderId="5" xfId="253" applyFont="1" applyFill="1" applyBorder="1" applyAlignment="1">
      <alignment vertical="center"/>
    </xf>
    <xf numFmtId="3" fontId="7" fillId="3" borderId="5" xfId="0" applyNumberFormat="1" applyFont="1" applyFill="1" applyBorder="1" applyAlignment="1" applyProtection="1">
      <alignment horizontal="left" vertical="center"/>
    </xf>
    <xf numFmtId="179" fontId="7" fillId="3" borderId="0" xfId="9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179" fontId="12" fillId="3" borderId="8" xfId="9" applyNumberFormat="1" applyFont="1" applyFill="1" applyBorder="1" applyAlignment="1">
      <alignment horizontal="center" vertical="center"/>
    </xf>
    <xf numFmtId="0" fontId="9" fillId="3" borderId="10" xfId="253" applyFont="1" applyFill="1" applyBorder="1" applyAlignment="1">
      <alignment horizontal="center" vertical="center" wrapText="1"/>
    </xf>
    <xf numFmtId="179" fontId="7" fillId="3" borderId="11" xfId="9" applyNumberFormat="1" applyFont="1" applyFill="1" applyBorder="1" applyAlignment="1">
      <alignment horizontal="center" vertical="center"/>
    </xf>
    <xf numFmtId="0" fontId="9" fillId="3" borderId="11" xfId="253" applyFont="1" applyFill="1" applyBorder="1" applyAlignment="1">
      <alignment horizontal="center" vertical="center" wrapText="1"/>
    </xf>
    <xf numFmtId="179" fontId="7" fillId="3" borderId="12" xfId="9" applyNumberFormat="1" applyFont="1" applyFill="1" applyBorder="1" applyAlignment="1">
      <alignment horizontal="center" vertical="center"/>
    </xf>
    <xf numFmtId="181" fontId="8" fillId="0" borderId="0" xfId="0" applyNumberFormat="1" applyFont="1"/>
    <xf numFmtId="0" fontId="6" fillId="0" borderId="0" xfId="77" applyNumberFormat="1" applyFont="1" applyFill="1" applyAlignment="1">
      <alignment horizontal="center" vertical="center" wrapText="1"/>
    </xf>
    <xf numFmtId="0" fontId="13" fillId="0" borderId="0" xfId="77" applyFont="1" applyFill="1" applyAlignment="1">
      <alignment vertical="center"/>
    </xf>
    <xf numFmtId="0" fontId="14" fillId="0" borderId="0" xfId="159">
      <alignment vertical="center"/>
    </xf>
    <xf numFmtId="0" fontId="0" fillId="3" borderId="0" xfId="77" applyFill="1" applyAlignment="1">
      <alignment horizontal="right" vertical="center"/>
    </xf>
    <xf numFmtId="181" fontId="15" fillId="0" borderId="0" xfId="177" applyNumberFormat="1" applyFont="1" applyFill="1" applyBorder="1" applyAlignment="1" applyProtection="1">
      <alignment horizontal="right"/>
      <protection locked="0"/>
    </xf>
    <xf numFmtId="0" fontId="7" fillId="0" borderId="1" xfId="77" applyNumberFormat="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7" fillId="0" borderId="3" xfId="61" applyFont="1" applyFill="1" applyBorder="1" applyAlignment="1">
      <alignment horizontal="center" vertical="center" wrapText="1"/>
    </xf>
    <xf numFmtId="0" fontId="15" fillId="0" borderId="0" xfId="77" applyFont="1"/>
    <xf numFmtId="0" fontId="7" fillId="0" borderId="4" xfId="77" applyNumberFormat="1" applyFont="1" applyFill="1" applyBorder="1" applyAlignment="1">
      <alignment horizontal="center" vertical="center" wrapText="1"/>
    </xf>
    <xf numFmtId="0" fontId="7" fillId="3" borderId="5" xfId="61" applyFont="1" applyFill="1" applyBorder="1" applyAlignment="1">
      <alignment horizontal="center" vertical="center" wrapText="1"/>
    </xf>
    <xf numFmtId="0" fontId="7" fillId="0" borderId="5" xfId="61" applyFont="1" applyFill="1" applyBorder="1" applyAlignment="1">
      <alignment horizontal="center" vertical="center" wrapText="1"/>
    </xf>
    <xf numFmtId="0" fontId="7" fillId="0" borderId="6" xfId="61" applyFont="1" applyFill="1" applyBorder="1" applyAlignment="1">
      <alignment horizontal="center" vertical="center" wrapText="1"/>
    </xf>
    <xf numFmtId="0" fontId="7" fillId="0" borderId="6" xfId="77" applyNumberFormat="1" applyFont="1" applyFill="1" applyBorder="1" applyAlignment="1">
      <alignment horizontal="center" vertical="center" wrapText="1"/>
    </xf>
    <xf numFmtId="0" fontId="9" fillId="0" borderId="4" xfId="177" applyFont="1" applyFill="1" applyBorder="1" applyAlignment="1">
      <alignment vertical="center"/>
    </xf>
    <xf numFmtId="41" fontId="7" fillId="3" borderId="5" xfId="77" applyNumberFormat="1" applyFont="1" applyFill="1" applyBorder="1" applyAlignment="1" applyProtection="1">
      <alignment horizontal="right" vertical="center"/>
    </xf>
    <xf numFmtId="41" fontId="7" fillId="2" borderId="6" xfId="77" applyNumberFormat="1" applyFont="1" applyFill="1" applyBorder="1" applyAlignment="1">
      <alignment horizontal="center" vertical="center"/>
    </xf>
    <xf numFmtId="181" fontId="9" fillId="0" borderId="4" xfId="177" applyNumberFormat="1" applyFont="1" applyFill="1" applyBorder="1" applyAlignment="1" applyProtection="1">
      <alignment horizontal="left" vertical="center"/>
      <protection locked="0"/>
    </xf>
    <xf numFmtId="181" fontId="7" fillId="0" borderId="4" xfId="177" applyNumberFormat="1" applyFont="1" applyFill="1" applyBorder="1" applyAlignment="1" applyProtection="1">
      <alignment horizontal="left" vertical="center"/>
      <protection locked="0"/>
    </xf>
    <xf numFmtId="182" fontId="7" fillId="0" borderId="4" xfId="177" applyNumberFormat="1" applyFont="1" applyFill="1" applyBorder="1" applyAlignment="1" applyProtection="1">
      <alignment horizontal="left" vertical="center"/>
      <protection locked="0"/>
    </xf>
    <xf numFmtId="0" fontId="7" fillId="0" borderId="4" xfId="177" applyFont="1" applyFill="1" applyBorder="1" applyAlignment="1">
      <alignment vertical="center"/>
    </xf>
    <xf numFmtId="182" fontId="9" fillId="0" borderId="4" xfId="177" applyNumberFormat="1" applyFont="1" applyFill="1" applyBorder="1" applyAlignment="1" applyProtection="1">
      <alignment horizontal="left" vertical="center"/>
      <protection locked="0"/>
    </xf>
    <xf numFmtId="0" fontId="7" fillId="0" borderId="4" xfId="177" applyFont="1" applyBorder="1" applyAlignment="1">
      <alignment vertical="center"/>
    </xf>
    <xf numFmtId="41" fontId="9" fillId="2" borderId="6" xfId="77" applyNumberFormat="1" applyFont="1" applyFill="1" applyBorder="1" applyAlignment="1">
      <alignment horizontal="center" vertical="center"/>
    </xf>
    <xf numFmtId="41" fontId="7" fillId="2" borderId="6" xfId="77" applyNumberFormat="1" applyFont="1" applyFill="1" applyBorder="1" applyAlignment="1" applyProtection="1">
      <alignment horizontal="center" vertical="center"/>
      <protection locked="0"/>
    </xf>
    <xf numFmtId="41" fontId="7" fillId="3" borderId="5" xfId="77" applyNumberFormat="1" applyFont="1" applyFill="1" applyBorder="1" applyAlignment="1">
      <alignment horizontal="center" vertical="center"/>
    </xf>
    <xf numFmtId="182" fontId="9" fillId="2" borderId="4" xfId="177" applyNumberFormat="1" applyFont="1" applyFill="1" applyBorder="1" applyAlignment="1" applyProtection="1">
      <alignment horizontal="left" vertical="center"/>
      <protection locked="0"/>
    </xf>
    <xf numFmtId="0" fontId="9" fillId="0" borderId="4" xfId="177" applyFont="1" applyBorder="1" applyAlignment="1">
      <alignment vertical="center"/>
    </xf>
    <xf numFmtId="0" fontId="9" fillId="3" borderId="4" xfId="177" applyFont="1" applyFill="1" applyBorder="1" applyAlignment="1">
      <alignment vertical="center"/>
    </xf>
    <xf numFmtId="41" fontId="10" fillId="3" borderId="5" xfId="208" applyNumberFormat="1" applyFont="1" applyFill="1" applyBorder="1" applyAlignment="1">
      <alignment horizontal="center" vertical="center"/>
    </xf>
    <xf numFmtId="41" fontId="7" fillId="3" borderId="6" xfId="77" applyNumberFormat="1" applyFont="1" applyFill="1" applyBorder="1" applyAlignment="1">
      <alignment horizontal="center" vertical="center"/>
    </xf>
    <xf numFmtId="0" fontId="7" fillId="3" borderId="4" xfId="177" applyFont="1" applyFill="1" applyBorder="1" applyAlignment="1">
      <alignment vertical="center"/>
    </xf>
    <xf numFmtId="41" fontId="7" fillId="3" borderId="5" xfId="177" applyNumberFormat="1" applyFont="1" applyFill="1" applyBorder="1" applyAlignment="1">
      <alignment horizontal="center" vertical="center"/>
    </xf>
    <xf numFmtId="0" fontId="9" fillId="0" borderId="10" xfId="177" applyFont="1" applyFill="1" applyBorder="1" applyAlignment="1">
      <alignment horizontal="center" vertical="center"/>
    </xf>
    <xf numFmtId="41" fontId="7" fillId="3" borderId="11" xfId="177" applyNumberFormat="1" applyFont="1" applyFill="1" applyBorder="1" applyAlignment="1">
      <alignment horizontal="center" vertical="center"/>
    </xf>
    <xf numFmtId="41" fontId="7" fillId="3" borderId="11" xfId="77" applyNumberFormat="1" applyFont="1" applyFill="1" applyBorder="1" applyAlignment="1">
      <alignment horizontal="center" vertical="center"/>
    </xf>
    <xf numFmtId="41" fontId="7" fillId="2" borderId="12" xfId="77" applyNumberFormat="1" applyFont="1" applyFill="1" applyBorder="1" applyAlignment="1">
      <alignment horizontal="center" vertical="center"/>
    </xf>
    <xf numFmtId="0" fontId="4" fillId="0" borderId="0" xfId="256" applyFont="1"/>
    <xf numFmtId="0" fontId="16" fillId="0" borderId="0" xfId="256" applyFont="1"/>
    <xf numFmtId="0" fontId="5" fillId="0" borderId="0" xfId="256" applyFont="1"/>
    <xf numFmtId="0" fontId="5" fillId="0" borderId="0" xfId="256" applyFont="1" applyFill="1"/>
    <xf numFmtId="0" fontId="6" fillId="0" borderId="0" xfId="251" applyFont="1" applyAlignment="1">
      <alignment horizontal="center" vertical="center"/>
    </xf>
    <xf numFmtId="0" fontId="11" fillId="0" borderId="0" xfId="256" applyFont="1"/>
    <xf numFmtId="0" fontId="7" fillId="0" borderId="0" xfId="256" applyFont="1"/>
    <xf numFmtId="0" fontId="7" fillId="0" borderId="0" xfId="256" applyFont="1" applyFill="1"/>
    <xf numFmtId="0" fontId="7" fillId="0" borderId="0" xfId="256" applyFont="1" applyFill="1" applyAlignment="1">
      <alignment horizontal="right"/>
    </xf>
    <xf numFmtId="0" fontId="8" fillId="0" borderId="0" xfId="256" applyFont="1"/>
    <xf numFmtId="0" fontId="9" fillId="0" borderId="17" xfId="251" applyFont="1" applyBorder="1" applyAlignment="1">
      <alignment horizontal="center" vertical="center" wrapText="1"/>
    </xf>
    <xf numFmtId="0" fontId="9" fillId="0" borderId="18" xfId="251" applyFont="1" applyBorder="1" applyAlignment="1">
      <alignment horizontal="center" vertical="center" wrapText="1"/>
    </xf>
    <xf numFmtId="0" fontId="8" fillId="0" borderId="0" xfId="255" applyFont="1"/>
    <xf numFmtId="0" fontId="7" fillId="0" borderId="4" xfId="198" applyFont="1" applyBorder="1" applyAlignment="1">
      <alignment vertical="center" wrapText="1"/>
    </xf>
    <xf numFmtId="179" fontId="7" fillId="0" borderId="5" xfId="9" applyNumberFormat="1" applyFont="1" applyBorder="1" applyAlignment="1">
      <alignment horizontal="right" vertical="center" wrapText="1"/>
    </xf>
    <xf numFmtId="179" fontId="7" fillId="0" borderId="5" xfId="9" applyNumberFormat="1" applyFont="1" applyFill="1" applyBorder="1" applyAlignment="1" applyProtection="1">
      <alignment horizontal="right" vertical="center" wrapText="1"/>
    </xf>
    <xf numFmtId="43" fontId="7" fillId="0" borderId="6" xfId="9" applyFont="1" applyFill="1" applyBorder="1" applyAlignment="1">
      <alignment horizontal="right" vertical="center" wrapText="1"/>
    </xf>
    <xf numFmtId="179" fontId="7" fillId="3" borderId="5" xfId="9" applyNumberFormat="1" applyFont="1" applyFill="1" applyBorder="1" applyAlignment="1" applyProtection="1">
      <alignment horizontal="right" vertical="center" wrapText="1"/>
    </xf>
    <xf numFmtId="0" fontId="7" fillId="0" borderId="4" xfId="34" applyFont="1" applyBorder="1" applyAlignment="1">
      <alignment vertical="center" wrapText="1"/>
    </xf>
    <xf numFmtId="179" fontId="7" fillId="2" borderId="5" xfId="9" applyNumberFormat="1" applyFont="1" applyFill="1" applyBorder="1" applyAlignment="1" applyProtection="1">
      <alignment horizontal="right" vertical="center" wrapText="1"/>
    </xf>
    <xf numFmtId="0" fontId="9" fillId="0" borderId="4" xfId="34" applyFont="1" applyBorder="1" applyAlignment="1">
      <alignment horizontal="center" vertical="center" wrapText="1"/>
    </xf>
    <xf numFmtId="179" fontId="7" fillId="0" borderId="5" xfId="9" applyNumberFormat="1" applyFont="1" applyFill="1" applyBorder="1" applyAlignment="1">
      <alignment horizontal="right" vertical="center" wrapText="1"/>
    </xf>
    <xf numFmtId="0" fontId="9" fillId="0" borderId="10" xfId="257" applyFont="1" applyBorder="1" applyAlignment="1">
      <alignment horizontal="center" vertical="center" wrapText="1"/>
    </xf>
    <xf numFmtId="179" fontId="7" fillId="0" borderId="11" xfId="9" applyNumberFormat="1" applyFont="1" applyFill="1" applyBorder="1" applyAlignment="1">
      <alignment horizontal="right" vertical="center" wrapText="1"/>
    </xf>
    <xf numFmtId="43" fontId="7" fillId="0" borderId="12" xfId="9" applyFont="1" applyFill="1" applyBorder="1" applyAlignment="1">
      <alignment horizontal="right" vertical="center" wrapText="1"/>
    </xf>
    <xf numFmtId="1" fontId="8" fillId="0" borderId="0" xfId="256" applyNumberFormat="1" applyFont="1"/>
    <xf numFmtId="1" fontId="8" fillId="0" borderId="0" xfId="256" applyNumberFormat="1" applyFont="1" applyFill="1"/>
    <xf numFmtId="0" fontId="8" fillId="0" borderId="0" xfId="256" applyFont="1" applyFill="1"/>
    <xf numFmtId="0" fontId="8" fillId="0" borderId="0" xfId="256" applyFont="1" applyAlignment="1">
      <alignment horizontal="center"/>
    </xf>
    <xf numFmtId="0" fontId="4" fillId="0" borderId="0" xfId="251" applyFont="1"/>
    <xf numFmtId="0" fontId="5" fillId="0" borderId="0" xfId="251" applyFont="1"/>
    <xf numFmtId="41" fontId="5" fillId="0" borderId="0" xfId="251" applyNumberFormat="1" applyFont="1"/>
    <xf numFmtId="0" fontId="11" fillId="0" borderId="0" xfId="251" applyFont="1"/>
    <xf numFmtId="0" fontId="7" fillId="0" borderId="0" xfId="251" applyFont="1"/>
    <xf numFmtId="41" fontId="7" fillId="0" borderId="0" xfId="251" applyNumberFormat="1" applyFont="1"/>
    <xf numFmtId="10" fontId="7" fillId="0" borderId="0" xfId="251" applyNumberFormat="1" applyFont="1" applyAlignment="1">
      <alignment horizontal="right"/>
    </xf>
    <xf numFmtId="0" fontId="8" fillId="0" borderId="0" xfId="251" applyFont="1"/>
    <xf numFmtId="0" fontId="17" fillId="2" borderId="19" xfId="0" applyNumberFormat="1" applyFont="1" applyFill="1" applyBorder="1" applyAlignment="1" applyProtection="1">
      <alignment horizontal="center" vertical="center"/>
    </xf>
    <xf numFmtId="41" fontId="17" fillId="2" borderId="20" xfId="0" applyNumberFormat="1" applyFont="1" applyFill="1" applyBorder="1" applyAlignment="1" applyProtection="1">
      <alignment horizontal="center" vertical="center"/>
    </xf>
    <xf numFmtId="10" fontId="17" fillId="2" borderId="21" xfId="0" applyNumberFormat="1" applyFont="1" applyFill="1" applyBorder="1" applyAlignment="1" applyProtection="1">
      <alignment horizontal="center" vertical="center"/>
    </xf>
    <xf numFmtId="0" fontId="9" fillId="0" borderId="4" xfId="259" applyFont="1" applyBorder="1" applyAlignment="1">
      <alignment vertical="center"/>
    </xf>
    <xf numFmtId="179" fontId="7" fillId="0" borderId="5" xfId="9" applyNumberFormat="1" applyFont="1" applyBorder="1" applyAlignment="1">
      <alignment horizontal="right" vertical="center"/>
    </xf>
    <xf numFmtId="43" fontId="7" fillId="0" borderId="6" xfId="9" applyFont="1" applyBorder="1" applyAlignment="1">
      <alignment horizontal="right" vertical="center"/>
    </xf>
    <xf numFmtId="0" fontId="7" fillId="0" borderId="4" xfId="259" applyFont="1" applyBorder="1" applyAlignment="1">
      <alignment vertical="center"/>
    </xf>
    <xf numFmtId="179" fontId="7" fillId="0" borderId="5" xfId="9" applyNumberFormat="1" applyFont="1" applyBorder="1" applyAlignment="1" applyProtection="1">
      <alignment horizontal="right" vertical="center"/>
      <protection locked="0"/>
    </xf>
    <xf numFmtId="0" fontId="9" fillId="0" borderId="4" xfId="259" applyFont="1" applyBorder="1" applyAlignment="1">
      <alignment horizontal="center" vertical="center"/>
    </xf>
    <xf numFmtId="0" fontId="9" fillId="0" borderId="10" xfId="259" applyFont="1" applyBorder="1" applyAlignment="1">
      <alignment horizontal="center" vertical="center"/>
    </xf>
    <xf numFmtId="179" fontId="7" fillId="0" borderId="11" xfId="9" applyNumberFormat="1" applyFont="1" applyBorder="1" applyAlignment="1">
      <alignment horizontal="right" vertical="center"/>
    </xf>
    <xf numFmtId="43" fontId="7" fillId="0" borderId="12" xfId="9" applyFont="1" applyBorder="1" applyAlignment="1">
      <alignment horizontal="right" vertical="center"/>
    </xf>
    <xf numFmtId="0" fontId="7" fillId="0" borderId="0" xfId="259" applyFont="1" applyBorder="1" applyAlignment="1">
      <alignment horizontal="left" vertical="center" wrapText="1"/>
    </xf>
    <xf numFmtId="41" fontId="8" fillId="0" borderId="0" xfId="251" applyNumberFormat="1" applyFont="1"/>
    <xf numFmtId="0" fontId="4" fillId="0" borderId="0" xfId="254" applyFont="1">
      <alignment vertical="center"/>
    </xf>
    <xf numFmtId="0" fontId="18" fillId="0" borderId="0" xfId="254" applyFont="1">
      <alignment vertical="center"/>
    </xf>
    <xf numFmtId="0" fontId="5" fillId="0" borderId="0" xfId="254" applyFont="1">
      <alignment vertical="center"/>
    </xf>
    <xf numFmtId="0" fontId="6" fillId="0" borderId="0" xfId="254" applyFont="1" applyAlignment="1">
      <alignment horizontal="center" vertical="center"/>
    </xf>
    <xf numFmtId="0" fontId="7" fillId="0" borderId="0" xfId="254" applyFont="1">
      <alignment vertical="center"/>
    </xf>
    <xf numFmtId="0" fontId="7" fillId="0" borderId="0" xfId="254" applyFont="1" applyBorder="1" applyAlignment="1">
      <alignment horizontal="right"/>
    </xf>
    <xf numFmtId="0" fontId="9" fillId="0" borderId="2" xfId="61" applyFont="1" applyFill="1" applyBorder="1" applyAlignment="1">
      <alignment horizontal="center" vertical="center" wrapText="1"/>
    </xf>
    <xf numFmtId="183" fontId="9" fillId="0" borderId="2" xfId="254" applyNumberFormat="1" applyFont="1" applyBorder="1" applyAlignment="1">
      <alignment horizontal="center" vertical="center" wrapText="1"/>
    </xf>
    <xf numFmtId="0" fontId="9" fillId="0" borderId="3" xfId="61" applyFont="1" applyFill="1" applyBorder="1" applyAlignment="1">
      <alignment horizontal="center" vertical="center" wrapText="1"/>
    </xf>
    <xf numFmtId="0" fontId="7" fillId="0" borderId="4" xfId="254" applyFont="1" applyBorder="1">
      <alignment vertical="center"/>
    </xf>
    <xf numFmtId="179" fontId="7" fillId="3" borderId="5" xfId="9" applyNumberFormat="1" applyFont="1" applyFill="1" applyBorder="1" applyAlignment="1">
      <alignment horizontal="right" vertical="center"/>
    </xf>
    <xf numFmtId="43" fontId="7" fillId="0" borderId="5" xfId="9" applyFont="1" applyBorder="1" applyAlignment="1">
      <alignment horizontal="right" vertical="center"/>
    </xf>
    <xf numFmtId="0" fontId="7" fillId="0" borderId="22" xfId="254" applyFont="1" applyBorder="1">
      <alignment vertical="center"/>
    </xf>
    <xf numFmtId="179" fontId="7" fillId="0" borderId="15" xfId="9" applyNumberFormat="1" applyFont="1" applyBorder="1" applyAlignment="1">
      <alignment horizontal="right" vertical="center"/>
    </xf>
    <xf numFmtId="43" fontId="7" fillId="0" borderId="15" xfId="9" applyFont="1" applyBorder="1" applyAlignment="1">
      <alignment horizontal="right" vertical="center"/>
    </xf>
    <xf numFmtId="43" fontId="7" fillId="0" borderId="7" xfId="9" applyFont="1" applyBorder="1" applyAlignment="1">
      <alignment horizontal="right" vertical="center"/>
    </xf>
    <xf numFmtId="179" fontId="7" fillId="0" borderId="15" xfId="9" applyNumberFormat="1" applyFont="1" applyBorder="1" applyAlignment="1">
      <alignment horizontal="center" vertical="center"/>
    </xf>
    <xf numFmtId="43" fontId="7" fillId="0" borderId="15" xfId="9" applyFont="1" applyBorder="1" applyAlignment="1">
      <alignment horizontal="center" vertical="center"/>
    </xf>
    <xf numFmtId="43" fontId="7" fillId="0" borderId="7" xfId="9" applyFont="1" applyBorder="1" applyAlignment="1">
      <alignment horizontal="center" vertical="center"/>
    </xf>
    <xf numFmtId="0" fontId="9" fillId="0" borderId="10" xfId="254" applyFont="1" applyBorder="1" applyAlignment="1">
      <alignment horizontal="center" vertical="center"/>
    </xf>
    <xf numFmtId="43" fontId="7" fillId="0" borderId="11" xfId="9" applyFont="1" applyBorder="1" applyAlignment="1">
      <alignment horizontal="center" vertical="center"/>
    </xf>
    <xf numFmtId="0" fontId="18" fillId="0" borderId="0" xfId="26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4" fillId="0" borderId="0" xfId="255" applyFont="1"/>
    <xf numFmtId="0" fontId="5" fillId="0" borderId="0" xfId="255" applyFont="1"/>
    <xf numFmtId="0" fontId="5" fillId="0" borderId="0" xfId="255" applyFont="1" applyFill="1"/>
    <xf numFmtId="0" fontId="6" fillId="0" borderId="0" xfId="255" applyFont="1" applyBorder="1" applyAlignment="1">
      <alignment horizontal="center" vertical="center"/>
    </xf>
    <xf numFmtId="0" fontId="7" fillId="0" borderId="0" xfId="255" applyFont="1" applyBorder="1" applyAlignment="1">
      <alignment horizontal="center" vertical="top"/>
    </xf>
    <xf numFmtId="0" fontId="7" fillId="0" borderId="0" xfId="255" applyFont="1" applyFill="1" applyBorder="1" applyAlignment="1">
      <alignment horizontal="center" vertical="top"/>
    </xf>
    <xf numFmtId="0" fontId="7" fillId="0" borderId="0" xfId="255" applyFont="1" applyBorder="1" applyAlignment="1">
      <alignment horizontal="right" wrapText="1"/>
    </xf>
    <xf numFmtId="0" fontId="9" fillId="0" borderId="1" xfId="259" applyFont="1" applyBorder="1" applyAlignment="1">
      <alignment horizontal="center" vertical="center"/>
    </xf>
    <xf numFmtId="0" fontId="9" fillId="0" borderId="2" xfId="251" applyFont="1" applyBorder="1" applyAlignment="1">
      <alignment horizontal="center" vertical="center" wrapText="1"/>
    </xf>
    <xf numFmtId="49" fontId="9" fillId="0" borderId="17" xfId="251" applyNumberFormat="1" applyFont="1" applyBorder="1" applyAlignment="1">
      <alignment horizontal="center" vertical="center" wrapText="1"/>
    </xf>
    <xf numFmtId="49" fontId="9" fillId="0" borderId="3" xfId="251" applyNumberFormat="1" applyFont="1" applyBorder="1" applyAlignment="1">
      <alignment horizontal="center" vertical="center" wrapText="1"/>
    </xf>
    <xf numFmtId="43" fontId="7" fillId="0" borderId="5" xfId="9" applyFont="1" applyBorder="1" applyAlignment="1">
      <alignment horizontal="center" vertical="center" wrapText="1"/>
    </xf>
    <xf numFmtId="43" fontId="7" fillId="0" borderId="6" xfId="9" applyFont="1" applyBorder="1" applyAlignment="1">
      <alignment horizontal="center" vertical="center" wrapText="1"/>
    </xf>
    <xf numFmtId="3" fontId="7" fillId="0" borderId="22" xfId="171" applyNumberFormat="1" applyFont="1" applyFill="1" applyBorder="1" applyAlignment="1" applyProtection="1">
      <alignment vertical="center"/>
    </xf>
    <xf numFmtId="43" fontId="7" fillId="0" borderId="15" xfId="9" applyFont="1" applyBorder="1" applyAlignment="1">
      <alignment horizontal="center" vertical="center" wrapText="1"/>
    </xf>
    <xf numFmtId="43" fontId="7" fillId="0" borderId="7" xfId="9" applyFont="1" applyBorder="1" applyAlignment="1">
      <alignment horizontal="center" vertical="center" wrapText="1"/>
    </xf>
    <xf numFmtId="0" fontId="9" fillId="0" borderId="10" xfId="182" applyFont="1" applyFill="1" applyBorder="1" applyAlignment="1">
      <alignment horizontal="center" vertical="center"/>
    </xf>
    <xf numFmtId="179" fontId="7" fillId="0" borderId="11" xfId="9" applyNumberFormat="1" applyFont="1" applyBorder="1" applyAlignment="1">
      <alignment horizontal="center" vertical="center" wrapText="1"/>
    </xf>
    <xf numFmtId="43" fontId="7" fillId="0" borderId="11" xfId="9" applyFont="1" applyBorder="1" applyAlignment="1">
      <alignment horizontal="center" vertical="center" wrapText="1"/>
    </xf>
    <xf numFmtId="43" fontId="7" fillId="0" borderId="12" xfId="9" applyFont="1" applyBorder="1" applyAlignment="1">
      <alignment horizontal="center" vertical="center" wrapText="1"/>
    </xf>
    <xf numFmtId="0" fontId="7" fillId="0" borderId="0" xfId="259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 wrapText="1"/>
    </xf>
    <xf numFmtId="0" fontId="7" fillId="0" borderId="4" xfId="258" applyFont="1" applyBorder="1" applyAlignment="1" applyProtection="1">
      <alignment vertical="center"/>
      <protection locked="0"/>
    </xf>
    <xf numFmtId="179" fontId="7" fillId="3" borderId="5" xfId="9" applyNumberFormat="1" applyFont="1" applyFill="1" applyBorder="1" applyAlignment="1" applyProtection="1">
      <alignment horizontal="right" vertical="center"/>
    </xf>
    <xf numFmtId="179" fontId="7" fillId="2" borderId="5" xfId="9" applyNumberFormat="1" applyFont="1" applyFill="1" applyBorder="1" applyAlignment="1" applyProtection="1">
      <alignment horizontal="right" vertical="center"/>
    </xf>
    <xf numFmtId="0" fontId="7" fillId="2" borderId="4" xfId="180" applyFont="1" applyFill="1" applyBorder="1" applyAlignment="1">
      <alignment horizontal="left" vertical="center"/>
    </xf>
    <xf numFmtId="0" fontId="5" fillId="0" borderId="0" xfId="226" applyFont="1" applyBorder="1"/>
    <xf numFmtId="0" fontId="5" fillId="0" borderId="0" xfId="226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0" fontId="4" fillId="0" borderId="0" xfId="259" applyFont="1"/>
    <xf numFmtId="0" fontId="5" fillId="0" borderId="0" xfId="259" applyFont="1"/>
    <xf numFmtId="41" fontId="5" fillId="0" borderId="0" xfId="259" applyNumberFormat="1" applyFont="1"/>
    <xf numFmtId="0" fontId="6" fillId="0" borderId="0" xfId="259" applyFont="1" applyAlignment="1">
      <alignment horizontal="center"/>
    </xf>
    <xf numFmtId="41" fontId="7" fillId="0" borderId="0" xfId="259" applyNumberFormat="1" applyFont="1"/>
    <xf numFmtId="41" fontId="9" fillId="0" borderId="2" xfId="251" applyNumberFormat="1" applyFont="1" applyBorder="1" applyAlignment="1">
      <alignment horizontal="center" vertical="center" wrapText="1"/>
    </xf>
    <xf numFmtId="0" fontId="9" fillId="0" borderId="4" xfId="259" applyFont="1" applyBorder="1"/>
    <xf numFmtId="41" fontId="7" fillId="0" borderId="5" xfId="9" applyNumberFormat="1" applyFont="1" applyBorder="1" applyAlignment="1">
      <alignment vertical="center"/>
    </xf>
    <xf numFmtId="43" fontId="7" fillId="0" borderId="5" xfId="9" applyNumberFormat="1" applyFont="1" applyBorder="1" applyAlignment="1">
      <alignment vertical="center"/>
    </xf>
    <xf numFmtId="43" fontId="7" fillId="0" borderId="6" xfId="9" applyNumberFormat="1" applyFont="1" applyFill="1" applyBorder="1" applyAlignment="1">
      <alignment vertical="center"/>
    </xf>
    <xf numFmtId="0" fontId="7" fillId="0" borderId="4" xfId="259" applyFont="1" applyBorder="1"/>
    <xf numFmtId="41" fontId="7" fillId="0" borderId="5" xfId="9" applyNumberFormat="1" applyFont="1" applyFill="1" applyBorder="1" applyAlignment="1">
      <alignment vertical="center"/>
    </xf>
    <xf numFmtId="41" fontId="7" fillId="0" borderId="5" xfId="9" applyNumberFormat="1" applyFont="1" applyBorder="1" applyAlignment="1" applyProtection="1">
      <alignment vertical="center"/>
      <protection locked="0"/>
    </xf>
    <xf numFmtId="41" fontId="7" fillId="2" borderId="5" xfId="9" applyNumberFormat="1" applyFont="1" applyFill="1" applyBorder="1" applyAlignment="1">
      <alignment vertical="center"/>
    </xf>
    <xf numFmtId="1" fontId="5" fillId="0" borderId="0" xfId="259" applyNumberFormat="1" applyFont="1"/>
    <xf numFmtId="0" fontId="9" fillId="0" borderId="4" xfId="259" applyFont="1" applyBorder="1" applyAlignment="1">
      <alignment horizontal="center"/>
    </xf>
    <xf numFmtId="41" fontId="7" fillId="0" borderId="5" xfId="9" applyNumberFormat="1" applyFont="1" applyFill="1" applyBorder="1" applyAlignment="1" applyProtection="1">
      <alignment vertical="center"/>
    </xf>
    <xf numFmtId="0" fontId="9" fillId="0" borderId="10" xfId="259" applyFont="1" applyBorder="1" applyAlignment="1">
      <alignment horizontal="center"/>
    </xf>
    <xf numFmtId="41" fontId="7" fillId="0" borderId="11" xfId="9" applyNumberFormat="1" applyFont="1" applyBorder="1" applyAlignment="1">
      <alignment vertical="center"/>
    </xf>
    <xf numFmtId="43" fontId="7" fillId="0" borderId="11" xfId="9" applyNumberFormat="1" applyFont="1" applyBorder="1" applyAlignment="1">
      <alignment vertical="center"/>
    </xf>
    <xf numFmtId="43" fontId="7" fillId="0" borderId="12" xfId="9" applyNumberFormat="1" applyFont="1" applyFill="1" applyBorder="1" applyAlignment="1">
      <alignment vertical="center"/>
    </xf>
    <xf numFmtId="0" fontId="5" fillId="0" borderId="0" xfId="259" applyFont="1" applyAlignment="1">
      <alignment wrapText="1"/>
    </xf>
  </cellXfs>
  <cellStyles count="2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 4 3" xfId="6"/>
    <cellStyle name="差" xfId="7" builtinId="27"/>
    <cellStyle name="常规 3_长沙" xfId="8"/>
    <cellStyle name="千位分隔" xfId="9" builtinId="3"/>
    <cellStyle name="常规 7 3" xfId="10"/>
    <cellStyle name="40% - 强调文字颜色 3" xfId="11" builtinId="39"/>
    <cellStyle name="差_大通湖" xfId="12"/>
    <cellStyle name="60% - 强调文字颜色 3" xfId="13" builtinId="40"/>
    <cellStyle name="常规 12 2 3" xfId="14"/>
    <cellStyle name="超链接" xfId="15" builtinId="8"/>
    <cellStyle name="百分比" xfId="16" builtinId="5"/>
    <cellStyle name="RowLevel_0" xfId="17"/>
    <cellStyle name="已访问的超链接" xfId="18" builtinId="9"/>
    <cellStyle name="百分比 2" xfId="19"/>
    <cellStyle name="注释" xfId="20" builtinId="10"/>
    <cellStyle name="常规 6" xfId="21"/>
    <cellStyle name="_2015年市本级财力测算(12.11)" xfId="22"/>
    <cellStyle name="60% - 强调文字颜色 2" xfId="23" builtinId="36"/>
    <cellStyle name="常规 12 2 2" xfId="24"/>
    <cellStyle name="警告文本" xfId="25" builtinId="11"/>
    <cellStyle name="常规_市本级2012年预算(12.10)" xfId="26"/>
    <cellStyle name="常规 4 4 3" xfId="27"/>
    <cellStyle name="标题 4" xfId="28" builtinId="19"/>
    <cellStyle name="_ET_STYLE_NoName_00_" xfId="29"/>
    <cellStyle name="标题" xfId="30" builtinId="15"/>
    <cellStyle name="解释性文本" xfId="31" builtinId="53"/>
    <cellStyle name="百分比 2 2" xfId="32"/>
    <cellStyle name="标题 1" xfId="33" builtinId="16"/>
    <cellStyle name="常规_Book1_大财经委人大执行07预算08" xfId="34"/>
    <cellStyle name="标题 2" xfId="35" builtinId="17"/>
    <cellStyle name="0,0_x000d__x000a_NA_x000d__x000a_" xfId="36"/>
    <cellStyle name="60% - 强调文字颜色 1" xfId="37" builtinId="32"/>
    <cellStyle name="标题 3" xfId="38" builtinId="18"/>
    <cellStyle name="常规 12 2 4" xfId="39"/>
    <cellStyle name="60% - 强调文字颜色 4" xfId="40" builtinId="44"/>
    <cellStyle name="输出" xfId="41" builtinId="21"/>
    <cellStyle name="计算" xfId="42" builtinId="22"/>
    <cellStyle name="常规 13 5" xfId="43"/>
    <cellStyle name="检查单元格" xfId="44" builtinId="23"/>
    <cellStyle name="常规 8 3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好_大通湖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千位分隔[0] 2" xfId="60"/>
    <cellStyle name="常规_2013年预算表格(3月15报省表内公式表)" xfId="61"/>
    <cellStyle name="常规 10_长沙" xfId="62"/>
    <cellStyle name="强调文字颜色 3" xfId="63" builtinId="37"/>
    <cellStyle name="千位分隔[0] 3" xfId="64"/>
    <cellStyle name="强调文字颜色 4" xfId="65" builtinId="41"/>
    <cellStyle name="20% - 强调文字颜色 4" xfId="66" builtinId="42"/>
    <cellStyle name="40% - 强调文字颜色 4" xfId="67" builtinId="43"/>
    <cellStyle name="千位分隔[0] 4" xfId="68"/>
    <cellStyle name="强调文字颜色 5" xfId="69" builtinId="45"/>
    <cellStyle name="40% - 强调文字颜色 5" xfId="70" builtinId="47"/>
    <cellStyle name="60% - 强调文字颜色 5" xfId="71" builtinId="48"/>
    <cellStyle name="强调文字颜色 6" xfId="72" builtinId="49"/>
    <cellStyle name="40% - 强调文字颜色 6" xfId="73" builtinId="51"/>
    <cellStyle name="60% - 强调文字颜色 6" xfId="74" builtinId="52"/>
    <cellStyle name="差_附件2 益阳市市级国有资本经营预算表(定稿)" xfId="75"/>
    <cellStyle name="常规 16 2" xfId="76"/>
    <cellStyle name="常规 10" xfId="77"/>
    <cellStyle name="常规 10 2" xfId="78"/>
    <cellStyle name="常规 3 3 3" xfId="79"/>
    <cellStyle name="ColLevel_0" xfId="80"/>
    <cellStyle name="差_2015年市本级全口径预算草案 - 副本" xfId="81"/>
    <cellStyle name="差_附件2 益阳市市级国有资本经营预算表(4)" xfId="82"/>
    <cellStyle name="差_长沙" xfId="83"/>
    <cellStyle name="常规 2 7" xfId="84"/>
    <cellStyle name="常规 10 2 2" xfId="85"/>
    <cellStyle name="常规 2 8" xfId="86"/>
    <cellStyle name="常规 10 2 3" xfId="87"/>
    <cellStyle name="常规 2 9" xfId="88"/>
    <cellStyle name="常规 10 2 4" xfId="89"/>
    <cellStyle name="常规 10 3" xfId="90"/>
    <cellStyle name="常规 3 7" xfId="91"/>
    <cellStyle name="常规 10 3 2" xfId="92"/>
    <cellStyle name="常规 3 8" xfId="93"/>
    <cellStyle name="常规 10 3 3" xfId="94"/>
    <cellStyle name="常规 3 9" xfId="95"/>
    <cellStyle name="常规 10 3 4" xfId="96"/>
    <cellStyle name="常规 10 4" xfId="97"/>
    <cellStyle name="常规 10 4 2" xfId="98"/>
    <cellStyle name="常规 10 4 3" xfId="99"/>
    <cellStyle name="常规 10 4 4" xfId="100"/>
    <cellStyle name="常规 10 5" xfId="101"/>
    <cellStyle name="常规 10 6" xfId="102"/>
    <cellStyle name="常规 10 7" xfId="103"/>
    <cellStyle name="常规 10 8" xfId="104"/>
    <cellStyle name="常规 10 9" xfId="105"/>
    <cellStyle name="常规 16 3" xfId="106"/>
    <cellStyle name="常规 11" xfId="107"/>
    <cellStyle name="常规 11 2" xfId="108"/>
    <cellStyle name="常规 11 2 2" xfId="109"/>
    <cellStyle name="常规 11 2 3" xfId="110"/>
    <cellStyle name="常规 11 2 4" xfId="111"/>
    <cellStyle name="常规 11 3" xfId="112"/>
    <cellStyle name="常规 11 3 2" xfId="113"/>
    <cellStyle name="常规 11 3 3" xfId="114"/>
    <cellStyle name="常规 11 3 4" xfId="115"/>
    <cellStyle name="常规 11 4" xfId="116"/>
    <cellStyle name="常规 11 4 2" xfId="117"/>
    <cellStyle name="常规 11 4 3" xfId="118"/>
    <cellStyle name="常规 11 4 4" xfId="119"/>
    <cellStyle name="常规 11 5" xfId="120"/>
    <cellStyle name="常规 11 6" xfId="121"/>
    <cellStyle name="常规 11 7" xfId="122"/>
    <cellStyle name="常规 11 8" xfId="123"/>
    <cellStyle name="常规 11 9" xfId="124"/>
    <cellStyle name="常规 11_长沙" xfId="125"/>
    <cellStyle name="常规 16 4" xfId="126"/>
    <cellStyle name="常规 12" xfId="127"/>
    <cellStyle name="常规 12 2" xfId="128"/>
    <cellStyle name="常规 12 3" xfId="129"/>
    <cellStyle name="常规 12 3 2" xfId="130"/>
    <cellStyle name="常规 12 3 3" xfId="131"/>
    <cellStyle name="常规 12 3 4" xfId="132"/>
    <cellStyle name="常规 12 4" xfId="133"/>
    <cellStyle name="常规 12 4 2" xfId="134"/>
    <cellStyle name="常规 12 4 3" xfId="135"/>
    <cellStyle name="常规 12 4 4" xfId="136"/>
    <cellStyle name="常规 12 5" xfId="137"/>
    <cellStyle name="常规 12 6" xfId="138"/>
    <cellStyle name="常规 12 7" xfId="139"/>
    <cellStyle name="常规 12 8" xfId="140"/>
    <cellStyle name="常规 12 9" xfId="141"/>
    <cellStyle name="常规 12_长沙" xfId="142"/>
    <cellStyle name="常规 16 5" xfId="143"/>
    <cellStyle name="常规 13" xfId="144"/>
    <cellStyle name="常规 13 2" xfId="145"/>
    <cellStyle name="常规 13 3" xfId="146"/>
    <cellStyle name="常规 13 4" xfId="147"/>
    <cellStyle name="常规 13 6" xfId="148"/>
    <cellStyle name="常规 2_2012年度湖南省省级国有资本经营预算表" xfId="149"/>
    <cellStyle name="常规 13_长沙" xfId="150"/>
    <cellStyle name="常规 16 6" xfId="151"/>
    <cellStyle name="常规 14" xfId="152"/>
    <cellStyle name="常规 20" xfId="153"/>
    <cellStyle name="常规 15" xfId="154"/>
    <cellStyle name="常规 21" xfId="155"/>
    <cellStyle name="常规 16" xfId="156"/>
    <cellStyle name="常规 22" xfId="157"/>
    <cellStyle name="常规 17" xfId="158"/>
    <cellStyle name="常规 23" xfId="159"/>
    <cellStyle name="常规 18" xfId="160"/>
    <cellStyle name="常规 19" xfId="161"/>
    <cellStyle name="常规 3 3 4" xfId="162"/>
    <cellStyle name="常规 2" xfId="163"/>
    <cellStyle name="常规 2 10" xfId="164"/>
    <cellStyle name="常规 2 11" xfId="165"/>
    <cellStyle name="常规 2 12" xfId="166"/>
    <cellStyle name="常规 2 13" xfId="167"/>
    <cellStyle name="常规 8_长沙" xfId="168"/>
    <cellStyle name="常规 2 14" xfId="169"/>
    <cellStyle name="常规 2 15" xfId="170"/>
    <cellStyle name="常规 2 2" xfId="171"/>
    <cellStyle name="常规 2 3" xfId="172"/>
    <cellStyle name="常规 2 4" xfId="173"/>
    <cellStyle name="千位分隔[0] 3 2" xfId="174"/>
    <cellStyle name="常规 2 5" xfId="175"/>
    <cellStyle name="常规 2 6" xfId="176"/>
    <cellStyle name="常规 3" xfId="177"/>
    <cellStyle name="常规 4 4 4" xfId="178"/>
    <cellStyle name="常规 3 10" xfId="179"/>
    <cellStyle name="常规 3 2" xfId="180"/>
    <cellStyle name="常规 3 2 2" xfId="181"/>
    <cellStyle name="常规_市本级" xfId="182"/>
    <cellStyle name="常规 3 2 3" xfId="183"/>
    <cellStyle name="常规 3 2 4" xfId="184"/>
    <cellStyle name="常规 3 3" xfId="185"/>
    <cellStyle name="常规 3 3 2" xfId="186"/>
    <cellStyle name="常规 3 4" xfId="187"/>
    <cellStyle name="常规 3 4 2" xfId="188"/>
    <cellStyle name="常规 3 4 4" xfId="189"/>
    <cellStyle name="常规 3 5" xfId="190"/>
    <cellStyle name="常规 3 6" xfId="191"/>
    <cellStyle name="常规 4" xfId="192"/>
    <cellStyle name="常规 4 2" xfId="193"/>
    <cellStyle name="常规 4 4" xfId="194"/>
    <cellStyle name="常规 4 2 2" xfId="195"/>
    <cellStyle name="常规 4 5" xfId="196"/>
    <cellStyle name="常规 4 2 3" xfId="197"/>
    <cellStyle name="常规_Book1_人大执行06预算07" xfId="198"/>
    <cellStyle name="常规 4 6" xfId="199"/>
    <cellStyle name="常规 4 2 4" xfId="200"/>
    <cellStyle name="常规 4 3" xfId="201"/>
    <cellStyle name="常规 4 3 2" xfId="202"/>
    <cellStyle name="常规 4 3 3" xfId="203"/>
    <cellStyle name="常规 4 3 4" xfId="204"/>
    <cellStyle name="常规 6 4" xfId="205"/>
    <cellStyle name="常规 4 4 2" xfId="206"/>
    <cellStyle name="常规 4_长沙" xfId="207"/>
    <cellStyle name="常规 5" xfId="208"/>
    <cellStyle name="常规 6 2" xfId="209"/>
    <cellStyle name="常规 6 3" xfId="210"/>
    <cellStyle name="常规 6_长沙" xfId="211"/>
    <cellStyle name="常规 7" xfId="212"/>
    <cellStyle name="常规 7 2" xfId="213"/>
    <cellStyle name="常规 7 2 2" xfId="214"/>
    <cellStyle name="常规 7 2 3" xfId="215"/>
    <cellStyle name="常规 7 2 4" xfId="216"/>
    <cellStyle name="千位分隔 2" xfId="217"/>
    <cellStyle name="常规 7 3 2" xfId="218"/>
    <cellStyle name="千位分隔 3" xfId="219"/>
    <cellStyle name="常规 7 3 3" xfId="220"/>
    <cellStyle name="千位分隔 4" xfId="221"/>
    <cellStyle name="常规 7 3 4" xfId="222"/>
    <cellStyle name="常规 7 4" xfId="223"/>
    <cellStyle name="常规 7 4 2" xfId="224"/>
    <cellStyle name="常规 7 4 3" xfId="225"/>
    <cellStyle name="常规_报送2006年财政收支预计完成情况预计表（市州）！！！" xfId="226"/>
    <cellStyle name="常规 7 4 4" xfId="227"/>
    <cellStyle name="常规 7 5" xfId="228"/>
    <cellStyle name="常规 7 6" xfId="229"/>
    <cellStyle name="常规 7 7" xfId="230"/>
    <cellStyle name="常规 7 8" xfId="231"/>
    <cellStyle name="常规 7 9" xfId="232"/>
    <cellStyle name="常规 7_长沙" xfId="233"/>
    <cellStyle name="常规 8" xfId="234"/>
    <cellStyle name="常规 8 2 2" xfId="235"/>
    <cellStyle name="常规 8 2 3" xfId="236"/>
    <cellStyle name="常规 8 2 4" xfId="237"/>
    <cellStyle name="常规 8 3 2" xfId="238"/>
    <cellStyle name="常规 8 3 3" xfId="239"/>
    <cellStyle name="常规 8 3 4" xfId="240"/>
    <cellStyle name="千位[0]_E22" xfId="241"/>
    <cellStyle name="常规 8 4" xfId="242"/>
    <cellStyle name="常规 8 4 2" xfId="243"/>
    <cellStyle name="常规 8 4 3" xfId="244"/>
    <cellStyle name="常规 8 4 4" xfId="245"/>
    <cellStyle name="常规 8 5" xfId="246"/>
    <cellStyle name="常规 8 6" xfId="247"/>
    <cellStyle name="常规 8 7" xfId="248"/>
    <cellStyle name="常规 8 8" xfId="249"/>
    <cellStyle name="常规 8 9" xfId="250"/>
    <cellStyle name="常规_预算执行2000预算2001" xfId="251"/>
    <cellStyle name="常规 9" xfId="252"/>
    <cellStyle name="常规_09年决算参阅资料(常委会定)" xfId="253"/>
    <cellStyle name="常规_2014年本级基金支出" xfId="254"/>
    <cellStyle name="常规_Book1" xfId="255"/>
    <cellStyle name="常规_Book1_2015年预算市级支出和平衡表" xfId="256"/>
    <cellStyle name="常规_Book1_执行09预算10(1.4)" xfId="257"/>
    <cellStyle name="常规_全省收入" xfId="258"/>
    <cellStyle name="常规_预算执行" xfId="259"/>
    <cellStyle name="好_2015年市本级全口径预算草案 - 副本" xfId="260"/>
    <cellStyle name="好_附件2 益阳市市级国有资本经营预算表(4)" xfId="261"/>
    <cellStyle name="好_附件2 益阳市市级国有资本经营预算表(定稿)" xfId="262"/>
    <cellStyle name="好_长沙" xfId="263"/>
    <cellStyle name="千位_E22" xfId="264"/>
    <cellStyle name="千位分隔[0] 2 2" xfId="265"/>
    <cellStyle name="样式 1" xfId="2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~1\AppData\Local\Temp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~1\AppData\Local\Temp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zoomScale="190" zoomScaleNormal="190" topLeftCell="A22" workbookViewId="0">
      <selection activeCell="D31" sqref="D31"/>
    </sheetView>
  </sheetViews>
  <sheetFormatPr defaultColWidth="9" defaultRowHeight="15.75"/>
  <cols>
    <col min="1" max="1" width="28.25" style="228" customWidth="1"/>
    <col min="2" max="2" width="12.375" style="228" customWidth="1"/>
    <col min="3" max="3" width="12.375" style="229" customWidth="1"/>
    <col min="4" max="5" width="12.375" style="228" customWidth="1"/>
    <col min="6" max="7" width="9" style="228"/>
    <col min="8" max="14" width="9" style="228" hidden="1" customWidth="1"/>
    <col min="15" max="16384" width="9" style="228"/>
  </cols>
  <sheetData>
    <row r="1" s="227" customFormat="1" ht="36" customHeight="1" spans="1:5">
      <c r="A1" s="230" t="s">
        <v>0</v>
      </c>
      <c r="B1" s="230"/>
      <c r="C1" s="230"/>
      <c r="D1" s="230"/>
      <c r="E1" s="230"/>
    </row>
    <row r="2" ht="26.25" customHeight="1" spans="1:5">
      <c r="A2" s="22"/>
      <c r="B2" s="22"/>
      <c r="C2" s="231"/>
      <c r="D2" s="22"/>
      <c r="E2" s="24" t="s">
        <v>1</v>
      </c>
    </row>
    <row r="3" ht="29.25" customHeight="1" spans="1:5">
      <c r="A3" s="199" t="s">
        <v>2</v>
      </c>
      <c r="B3" s="200" t="s">
        <v>3</v>
      </c>
      <c r="C3" s="232" t="s">
        <v>4</v>
      </c>
      <c r="D3" s="200" t="s">
        <v>5</v>
      </c>
      <c r="E3" s="202" t="s">
        <v>6</v>
      </c>
    </row>
    <row r="4" ht="15.6" customHeight="1" spans="1:5">
      <c r="A4" s="233" t="s">
        <v>7</v>
      </c>
      <c r="B4" s="234">
        <f>SUM(B5:B19)</f>
        <v>65774</v>
      </c>
      <c r="C4" s="234">
        <f>SUM(C5:C19)</f>
        <v>63459</v>
      </c>
      <c r="D4" s="235">
        <f>C4/B4*100</f>
        <v>96.4803721835376</v>
      </c>
      <c r="E4" s="236">
        <v>6.74527746471766</v>
      </c>
    </row>
    <row r="5" ht="15.6" customHeight="1" spans="1:13">
      <c r="A5" s="237" t="s">
        <v>8</v>
      </c>
      <c r="B5" s="238">
        <v>15032</v>
      </c>
      <c r="C5" s="239">
        <v>18300</v>
      </c>
      <c r="D5" s="235">
        <f t="shared" ref="D5:D40" si="0">C5/B5*100</f>
        <v>121.740287386908</v>
      </c>
      <c r="E5" s="236">
        <v>66.3182768335908</v>
      </c>
      <c r="H5" s="228">
        <f>49508-10028</f>
        <v>39480</v>
      </c>
      <c r="I5" s="228">
        <f>+H5/0.1875</f>
        <v>210560</v>
      </c>
      <c r="L5" s="228">
        <v>47784</v>
      </c>
      <c r="M5" s="228">
        <v>29056</v>
      </c>
    </row>
    <row r="6" ht="15.6" customHeight="1" spans="1:9">
      <c r="A6" s="237" t="s">
        <v>9</v>
      </c>
      <c r="B6" s="238"/>
      <c r="C6" s="239">
        <v>69</v>
      </c>
      <c r="D6" s="235"/>
      <c r="E6" s="236">
        <v>-99.2463134898962</v>
      </c>
      <c r="H6" s="228">
        <f>10028+94174</f>
        <v>104202</v>
      </c>
      <c r="I6" s="228">
        <f>+H6/0.75</f>
        <v>138936</v>
      </c>
    </row>
    <row r="7" ht="15.6" customHeight="1" spans="1:9">
      <c r="A7" s="237" t="s">
        <v>10</v>
      </c>
      <c r="B7" s="238">
        <v>5276</v>
      </c>
      <c r="C7" s="239">
        <v>5233</v>
      </c>
      <c r="D7" s="235">
        <f t="shared" si="0"/>
        <v>99.1849886277483</v>
      </c>
      <c r="E7" s="236">
        <v>53.3255200703194</v>
      </c>
      <c r="I7" s="228">
        <f>SUM(I5:I6)</f>
        <v>349496</v>
      </c>
    </row>
    <row r="8" ht="15.6" customHeight="1" spans="1:5">
      <c r="A8" s="237" t="s">
        <v>11</v>
      </c>
      <c r="B8" s="234"/>
      <c r="C8" s="239"/>
      <c r="D8" s="235"/>
      <c r="E8" s="236"/>
    </row>
    <row r="9" ht="15.6" customHeight="1" spans="1:5">
      <c r="A9" s="237" t="s">
        <v>12</v>
      </c>
      <c r="B9" s="238">
        <v>3323</v>
      </c>
      <c r="C9" s="239">
        <v>3294</v>
      </c>
      <c r="D9" s="235">
        <f>C9/B9*100</f>
        <v>99.1272946133012</v>
      </c>
      <c r="E9" s="236">
        <v>25.1044436004558</v>
      </c>
    </row>
    <row r="10" ht="15.6" customHeight="1" spans="1:10">
      <c r="A10" s="237" t="s">
        <v>13</v>
      </c>
      <c r="B10" s="240"/>
      <c r="C10" s="239">
        <v>3</v>
      </c>
      <c r="D10" s="235"/>
      <c r="E10" s="236"/>
      <c r="H10" s="228">
        <f>+C5+C6</f>
        <v>18369</v>
      </c>
      <c r="J10" s="228">
        <f>+H14*100/I7-100</f>
        <v>-86.0107125689564</v>
      </c>
    </row>
    <row r="11" ht="15.6" customHeight="1" spans="1:5">
      <c r="A11" s="237" t="s">
        <v>14</v>
      </c>
      <c r="B11" s="240">
        <v>5743</v>
      </c>
      <c r="C11" s="239">
        <v>4300</v>
      </c>
      <c r="D11" s="235">
        <f t="shared" si="0"/>
        <v>74.8737593592199</v>
      </c>
      <c r="E11" s="236">
        <v>11.254851228978</v>
      </c>
    </row>
    <row r="12" ht="15.6" customHeight="1" spans="1:8">
      <c r="A12" s="237" t="s">
        <v>15</v>
      </c>
      <c r="B12" s="238">
        <v>4362</v>
      </c>
      <c r="C12" s="239">
        <v>4300</v>
      </c>
      <c r="D12" s="235">
        <f t="shared" si="0"/>
        <v>98.578633654287</v>
      </c>
      <c r="E12" s="236">
        <v>32.8390485016991</v>
      </c>
      <c r="H12" s="228">
        <f>+C5/0.375</f>
        <v>48800</v>
      </c>
    </row>
    <row r="13" ht="15.6" customHeight="1" spans="1:8">
      <c r="A13" s="237" t="s">
        <v>16</v>
      </c>
      <c r="B13" s="238">
        <v>1039</v>
      </c>
      <c r="C13" s="239">
        <v>1000</v>
      </c>
      <c r="D13" s="235">
        <f t="shared" si="0"/>
        <v>96.2463907603465</v>
      </c>
      <c r="E13" s="236">
        <v>22.2493887530562</v>
      </c>
      <c r="H13" s="228">
        <f>+C6/0.75</f>
        <v>92</v>
      </c>
    </row>
    <row r="14" ht="15.6" customHeight="1" spans="1:8">
      <c r="A14" s="237" t="s">
        <v>17</v>
      </c>
      <c r="B14" s="238">
        <v>13449</v>
      </c>
      <c r="C14" s="239">
        <v>12460</v>
      </c>
      <c r="D14" s="235">
        <f t="shared" si="0"/>
        <v>92.6462934047141</v>
      </c>
      <c r="E14" s="236">
        <v>0.0401445202729827</v>
      </c>
      <c r="H14" s="228">
        <f>SUM(H12:H13)</f>
        <v>48892</v>
      </c>
    </row>
    <row r="15" ht="15.6" customHeight="1" spans="1:5">
      <c r="A15" s="237" t="s">
        <v>18</v>
      </c>
      <c r="B15" s="238">
        <v>6750</v>
      </c>
      <c r="C15" s="239">
        <v>5600</v>
      </c>
      <c r="D15" s="235">
        <f t="shared" si="0"/>
        <v>82.962962962963</v>
      </c>
      <c r="E15" s="236">
        <v>38.923344083354</v>
      </c>
    </row>
    <row r="16" ht="15.6" customHeight="1" spans="1:5">
      <c r="A16" s="237" t="s">
        <v>19</v>
      </c>
      <c r="B16" s="238">
        <v>3946</v>
      </c>
      <c r="C16" s="239">
        <v>2900</v>
      </c>
      <c r="D16" s="235">
        <f t="shared" si="0"/>
        <v>73.4921439432337</v>
      </c>
      <c r="E16" s="236">
        <v>1.9690576652602</v>
      </c>
    </row>
    <row r="17" ht="15.6" customHeight="1" spans="1:5">
      <c r="A17" s="237" t="s">
        <v>20</v>
      </c>
      <c r="B17" s="238">
        <v>4154</v>
      </c>
      <c r="C17" s="239">
        <v>2840</v>
      </c>
      <c r="D17" s="235">
        <f t="shared" si="0"/>
        <v>68.3678382282138</v>
      </c>
      <c r="E17" s="236">
        <v>0.17636684303351</v>
      </c>
    </row>
    <row r="18" ht="15.6" customHeight="1" spans="1:5">
      <c r="A18" s="237" t="s">
        <v>21</v>
      </c>
      <c r="B18" s="238">
        <v>2700</v>
      </c>
      <c r="C18" s="239">
        <v>3160</v>
      </c>
      <c r="D18" s="235">
        <f t="shared" si="0"/>
        <v>117.037037037037</v>
      </c>
      <c r="E18" s="236"/>
    </row>
    <row r="19" ht="15.6" customHeight="1" spans="1:5">
      <c r="A19" s="237" t="s">
        <v>22</v>
      </c>
      <c r="B19" s="234"/>
      <c r="C19" s="234"/>
      <c r="D19" s="235"/>
      <c r="E19" s="236"/>
    </row>
    <row r="20" ht="15.6" customHeight="1" spans="1:5">
      <c r="A20" s="233" t="s">
        <v>23</v>
      </c>
      <c r="B20" s="234">
        <f>SUM(B21:B28)</f>
        <v>50680</v>
      </c>
      <c r="C20" s="234">
        <f>SUM(C21:C28)</f>
        <v>47260</v>
      </c>
      <c r="D20" s="235">
        <f t="shared" si="0"/>
        <v>93.2517758484609</v>
      </c>
      <c r="E20" s="236">
        <v>-11.0316265060241</v>
      </c>
    </row>
    <row r="21" ht="15.6" customHeight="1" spans="1:5">
      <c r="A21" s="237" t="s">
        <v>24</v>
      </c>
      <c r="B21" s="238">
        <v>7062</v>
      </c>
      <c r="C21" s="239">
        <v>6260</v>
      </c>
      <c r="D21" s="235">
        <f t="shared" si="0"/>
        <v>88.6434437836307</v>
      </c>
      <c r="E21" s="236">
        <v>-12.7526132404181</v>
      </c>
    </row>
    <row r="22" ht="15.6" customHeight="1" spans="1:5">
      <c r="A22" s="237" t="s">
        <v>25</v>
      </c>
      <c r="B22" s="238">
        <v>7789</v>
      </c>
      <c r="C22" s="239">
        <v>4300</v>
      </c>
      <c r="D22" s="235">
        <f t="shared" si="0"/>
        <v>55.2060598279625</v>
      </c>
      <c r="E22" s="236">
        <v>-44.3077321590468</v>
      </c>
    </row>
    <row r="23" ht="15.6" customHeight="1" spans="1:6">
      <c r="A23" s="237" t="s">
        <v>26</v>
      </c>
      <c r="B23" s="234">
        <v>519</v>
      </c>
      <c r="C23" s="239">
        <v>400</v>
      </c>
      <c r="D23" s="235">
        <f t="shared" si="0"/>
        <v>77.0712909441233</v>
      </c>
      <c r="E23" s="236">
        <v>112.765957446808</v>
      </c>
      <c r="F23" s="241"/>
    </row>
    <row r="24" ht="15.6" customHeight="1" spans="1:6">
      <c r="A24" s="237" t="s">
        <v>27</v>
      </c>
      <c r="B24" s="234"/>
      <c r="C24" s="234"/>
      <c r="D24" s="235"/>
      <c r="E24" s="236">
        <v>-100</v>
      </c>
      <c r="F24" s="241"/>
    </row>
    <row r="25" ht="15.6" customHeight="1" spans="1:5">
      <c r="A25" s="237" t="s">
        <v>28</v>
      </c>
      <c r="B25" s="238">
        <v>32194</v>
      </c>
      <c r="C25" s="239">
        <v>31870</v>
      </c>
      <c r="D25" s="235">
        <f t="shared" si="0"/>
        <v>98.9936012921662</v>
      </c>
      <c r="E25" s="236">
        <v>84.1132293471981</v>
      </c>
    </row>
    <row r="26" ht="15.6" customHeight="1" spans="1:5">
      <c r="A26" s="237" t="s">
        <v>29</v>
      </c>
      <c r="B26" s="234"/>
      <c r="C26" s="239">
        <v>10</v>
      </c>
      <c r="D26" s="235"/>
      <c r="E26" s="236"/>
    </row>
    <row r="27" ht="15.6" customHeight="1" spans="1:5">
      <c r="A27" s="237" t="s">
        <v>30</v>
      </c>
      <c r="B27" s="234">
        <v>3116</v>
      </c>
      <c r="C27" s="239">
        <v>3000</v>
      </c>
      <c r="D27" s="235"/>
      <c r="E27" s="236">
        <v>-25.9259259259259</v>
      </c>
    </row>
    <row r="28" ht="15.6" customHeight="1" spans="1:5">
      <c r="A28" s="237" t="s">
        <v>31</v>
      </c>
      <c r="B28" s="234"/>
      <c r="C28" s="239">
        <v>1420</v>
      </c>
      <c r="D28" s="235"/>
      <c r="E28" s="236">
        <v>110.059171597633</v>
      </c>
    </row>
    <row r="29" ht="15.6" customHeight="1" spans="1:5">
      <c r="A29" s="242" t="s">
        <v>32</v>
      </c>
      <c r="B29" s="234">
        <f>+B4+B20</f>
        <v>116454</v>
      </c>
      <c r="C29" s="234">
        <f>+C4+C20</f>
        <v>110719</v>
      </c>
      <c r="D29" s="235">
        <f>C29/B29*100</f>
        <v>95.0753087055833</v>
      </c>
      <c r="E29" s="236">
        <v>-1.64343647007613</v>
      </c>
    </row>
    <row r="30" ht="15.6" customHeight="1" spans="1:5">
      <c r="A30" s="233" t="s">
        <v>33</v>
      </c>
      <c r="B30" s="234">
        <f>SUM(B31:B33)</f>
        <v>38476</v>
      </c>
      <c r="C30" s="234">
        <f>SUM(C31:C33)</f>
        <v>42763.1428571429</v>
      </c>
      <c r="D30" s="235">
        <f>C30/B30*100</f>
        <v>111.14238189298</v>
      </c>
      <c r="E30" s="236">
        <v>37.4357797112096</v>
      </c>
    </row>
    <row r="31" ht="15.6" customHeight="1" spans="1:5">
      <c r="A31" s="237" t="s">
        <v>34</v>
      </c>
      <c r="B31" s="234">
        <v>20051</v>
      </c>
      <c r="C31" s="239">
        <f>C5/0.375*0.5</f>
        <v>24400</v>
      </c>
      <c r="D31" s="235">
        <f t="shared" si="0"/>
        <v>121.689691287218</v>
      </c>
      <c r="E31" s="236">
        <v>46.4058562342494</v>
      </c>
    </row>
    <row r="32" ht="15.6" customHeight="1" spans="1:5">
      <c r="A32" s="237" t="s">
        <v>35</v>
      </c>
      <c r="B32" s="234"/>
      <c r="C32" s="239">
        <f>C6/0.375*0.5</f>
        <v>92</v>
      </c>
      <c r="D32" s="235"/>
      <c r="E32" s="236">
        <v>-93.8420348058902</v>
      </c>
    </row>
    <row r="33" ht="15.6" customHeight="1" spans="1:5">
      <c r="A33" s="237" t="s">
        <v>36</v>
      </c>
      <c r="B33" s="234">
        <v>18425</v>
      </c>
      <c r="C33" s="239">
        <f>C7/0.28*0.6+C9/0.28*0.6-1</f>
        <v>18271.1428571429</v>
      </c>
      <c r="D33" s="235">
        <f t="shared" si="0"/>
        <v>99.1649544485368</v>
      </c>
      <c r="E33" s="236">
        <v>41.0354523901417</v>
      </c>
    </row>
    <row r="34" ht="15.6" customHeight="1" spans="1:5">
      <c r="A34" s="233" t="s">
        <v>37</v>
      </c>
      <c r="B34" s="234">
        <f>SUM(B35:B39)</f>
        <v>14451</v>
      </c>
      <c r="C34" s="234">
        <f>SUM(C35:C39)</f>
        <v>15118</v>
      </c>
      <c r="D34" s="235">
        <f t="shared" si="0"/>
        <v>104.615597536503</v>
      </c>
      <c r="E34" s="236">
        <v>3.21567556496211</v>
      </c>
    </row>
    <row r="35" ht="15.6" customHeight="1" spans="1:5">
      <c r="A35" s="237" t="s">
        <v>38</v>
      </c>
      <c r="B35" s="234">
        <v>5008</v>
      </c>
      <c r="C35" s="234">
        <v>6100</v>
      </c>
      <c r="D35" s="235">
        <f t="shared" si="0"/>
        <v>121.805111821086</v>
      </c>
      <c r="E35" s="236">
        <v>66.3485137714753</v>
      </c>
    </row>
    <row r="36" ht="15.6" customHeight="1" spans="1:5">
      <c r="A36" s="237" t="s">
        <v>39</v>
      </c>
      <c r="B36" s="234"/>
      <c r="C36" s="234">
        <v>23</v>
      </c>
      <c r="D36" s="235"/>
      <c r="E36" s="236">
        <v>-99.2463958060288</v>
      </c>
    </row>
    <row r="37" ht="15.6" customHeight="1" spans="1:5">
      <c r="A37" s="237" t="s">
        <v>40</v>
      </c>
      <c r="B37" s="243">
        <v>3682</v>
      </c>
      <c r="C37" s="234">
        <v>3654</v>
      </c>
      <c r="D37" s="235">
        <f t="shared" si="0"/>
        <v>99.2395437262358</v>
      </c>
      <c r="E37" s="236">
        <v>41.0810810810811</v>
      </c>
    </row>
    <row r="38" ht="15.6" customHeight="1" spans="1:5">
      <c r="A38" s="237" t="s">
        <v>41</v>
      </c>
      <c r="B38" s="243"/>
      <c r="C38" s="234">
        <v>1</v>
      </c>
      <c r="D38" s="235"/>
      <c r="E38" s="236"/>
    </row>
    <row r="39" ht="15.6" customHeight="1" spans="1:5">
      <c r="A39" s="237" t="s">
        <v>42</v>
      </c>
      <c r="B39" s="234">
        <v>5761</v>
      </c>
      <c r="C39" s="234">
        <v>5340</v>
      </c>
      <c r="D39" s="235">
        <f t="shared" si="0"/>
        <v>92.692240930394</v>
      </c>
      <c r="E39" s="236">
        <v>0.0374672161858374</v>
      </c>
    </row>
    <row r="40" ht="15.6" customHeight="1" spans="1:5">
      <c r="A40" s="244" t="s">
        <v>43</v>
      </c>
      <c r="B40" s="245">
        <f>B29+B30+B34</f>
        <v>169381</v>
      </c>
      <c r="C40" s="245">
        <f>C29+C30+C34</f>
        <v>168600.142857143</v>
      </c>
      <c r="D40" s="246">
        <f t="shared" si="0"/>
        <v>99.5389936634823</v>
      </c>
      <c r="E40" s="247">
        <v>6.48587001733258</v>
      </c>
    </row>
    <row r="41" ht="60" customHeight="1" spans="1:5">
      <c r="A41" s="167" t="s">
        <v>44</v>
      </c>
      <c r="B41" s="167"/>
      <c r="C41" s="167"/>
      <c r="D41" s="167"/>
      <c r="E41" s="167"/>
    </row>
    <row r="42" spans="5:5">
      <c r="E42" s="248"/>
    </row>
  </sheetData>
  <mergeCells count="2">
    <mergeCell ref="A1:E1"/>
    <mergeCell ref="A41:E41"/>
  </mergeCells>
  <printOptions horizontalCentered="1"/>
  <pageMargins left="0.590277777777778" right="0.590277777777778" top="0.699305555555556" bottom="0.590277777777778" header="0.196527777777778" footer="0.318055555555556"/>
  <pageSetup paperSize="9" orientation="portrait" useFirstPageNumber="1" horizontalDpi="180" verticalDpi="180"/>
  <headerFooter alignWithMargins="0" scaleWithDoc="0">
    <oddFooter>&amp;C&amp;10第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showZeros="0" workbookViewId="0">
      <selection activeCell="A1" sqref="A1:D1"/>
    </sheetView>
  </sheetViews>
  <sheetFormatPr defaultColWidth="9" defaultRowHeight="15.75"/>
  <cols>
    <col min="1" max="1" width="35.125" style="20" customWidth="1"/>
    <col min="2" max="2" width="13.875" style="20" customWidth="1"/>
    <col min="3" max="3" width="14.625" style="20" customWidth="1"/>
    <col min="4" max="4" width="14.375" style="20" customWidth="1"/>
    <col min="5" max="16384" width="9" style="20"/>
  </cols>
  <sheetData>
    <row r="1" s="19" customFormat="1" ht="36" customHeight="1" spans="1:6">
      <c r="A1" s="21" t="s">
        <v>1187</v>
      </c>
      <c r="B1" s="21"/>
      <c r="C1" s="21"/>
      <c r="D1" s="21"/>
      <c r="E1" s="41"/>
      <c r="F1" s="41"/>
    </row>
    <row r="2" ht="26.25" customHeight="1" spans="1:13">
      <c r="A2" s="22"/>
      <c r="B2" s="22"/>
      <c r="C2" s="22"/>
      <c r="D2" s="24" t="s">
        <v>1</v>
      </c>
      <c r="E2" s="25"/>
      <c r="F2" s="25"/>
      <c r="G2" s="25"/>
      <c r="H2" s="25"/>
      <c r="I2" s="25"/>
      <c r="J2" s="25"/>
      <c r="K2" s="25"/>
      <c r="L2" s="25"/>
      <c r="M2" s="25"/>
    </row>
    <row r="3" ht="29.25" customHeight="1" spans="1:13">
      <c r="A3" s="42" t="s">
        <v>2</v>
      </c>
      <c r="B3" s="43" t="s">
        <v>1188</v>
      </c>
      <c r="C3" s="44" t="s">
        <v>127</v>
      </c>
      <c r="D3" s="45" t="s">
        <v>112</v>
      </c>
      <c r="E3" s="25"/>
      <c r="F3" s="25"/>
      <c r="G3" s="25"/>
      <c r="H3" s="25"/>
      <c r="I3" s="25"/>
      <c r="J3" s="25"/>
      <c r="K3" s="25"/>
      <c r="L3" s="25"/>
      <c r="M3" s="25"/>
    </row>
    <row r="4" ht="33" customHeight="1" spans="1:13">
      <c r="A4" s="46" t="s">
        <v>1189</v>
      </c>
      <c r="B4" s="30">
        <v>367</v>
      </c>
      <c r="C4" s="47"/>
      <c r="D4" s="48">
        <v>-100</v>
      </c>
      <c r="E4" s="25"/>
      <c r="F4" s="25"/>
      <c r="G4" s="25"/>
      <c r="H4" s="25"/>
      <c r="I4" s="25"/>
      <c r="J4" s="25"/>
      <c r="K4" s="25"/>
      <c r="L4" s="25"/>
      <c r="M4" s="25"/>
    </row>
    <row r="5" ht="33" customHeight="1" spans="1:13">
      <c r="A5" s="46" t="s">
        <v>1190</v>
      </c>
      <c r="B5" s="30">
        <v>1988</v>
      </c>
      <c r="C5" s="49">
        <v>4000</v>
      </c>
      <c r="D5" s="48">
        <v>101.207243460765</v>
      </c>
      <c r="E5" s="25"/>
      <c r="F5" s="25"/>
      <c r="G5" s="25"/>
      <c r="H5" s="25"/>
      <c r="I5" s="25"/>
      <c r="J5" s="25"/>
      <c r="K5" s="25"/>
      <c r="L5" s="25"/>
      <c r="M5" s="25"/>
    </row>
    <row r="6" ht="33" customHeight="1" spans="1:13">
      <c r="A6" s="46" t="s">
        <v>1191</v>
      </c>
      <c r="B6" s="30">
        <v>431</v>
      </c>
      <c r="C6" s="49">
        <v>800</v>
      </c>
      <c r="D6" s="48">
        <v>85.614849187935</v>
      </c>
      <c r="E6" s="25"/>
      <c r="F6" s="25"/>
      <c r="G6" s="25"/>
      <c r="H6" s="25"/>
      <c r="I6" s="25"/>
      <c r="J6" s="25"/>
      <c r="K6" s="25"/>
      <c r="L6" s="25"/>
      <c r="M6" s="25"/>
    </row>
    <row r="7" ht="29.25" customHeight="1" spans="1:13">
      <c r="A7" s="46" t="s">
        <v>1192</v>
      </c>
      <c r="B7" s="30">
        <v>33424</v>
      </c>
      <c r="C7" s="49">
        <v>67200</v>
      </c>
      <c r="D7" s="48">
        <v>101.053135471517</v>
      </c>
      <c r="E7" s="25"/>
      <c r="F7" s="25"/>
      <c r="G7" s="25"/>
      <c r="H7" s="25"/>
      <c r="I7" s="25"/>
      <c r="J7" s="25"/>
      <c r="K7" s="25"/>
      <c r="L7" s="25"/>
      <c r="M7" s="25"/>
    </row>
    <row r="8" ht="33" customHeight="1" spans="1:13">
      <c r="A8" s="46" t="s">
        <v>1193</v>
      </c>
      <c r="B8" s="50"/>
      <c r="C8" s="49">
        <v>4500</v>
      </c>
      <c r="D8" s="48"/>
      <c r="E8" s="25"/>
      <c r="F8" s="25"/>
      <c r="G8" s="25"/>
      <c r="H8" s="25"/>
      <c r="I8" s="25"/>
      <c r="J8" s="25"/>
      <c r="K8" s="25"/>
      <c r="L8" s="25"/>
      <c r="M8" s="25"/>
    </row>
    <row r="9" ht="33" customHeight="1" spans="1:13">
      <c r="A9" s="46" t="s">
        <v>1194</v>
      </c>
      <c r="B9" s="50"/>
      <c r="C9" s="50"/>
      <c r="D9" s="48"/>
      <c r="E9" s="25"/>
      <c r="F9" s="25"/>
      <c r="G9" s="25"/>
      <c r="H9" s="25"/>
      <c r="I9" s="25"/>
      <c r="J9" s="25"/>
      <c r="K9" s="25"/>
      <c r="L9" s="25"/>
      <c r="M9" s="25"/>
    </row>
    <row r="10" ht="33" customHeight="1" spans="1:13">
      <c r="A10" s="46"/>
      <c r="B10" s="50"/>
      <c r="C10" s="50"/>
      <c r="D10" s="48"/>
      <c r="E10" s="25"/>
      <c r="F10" s="25"/>
      <c r="G10" s="25"/>
      <c r="H10" s="25"/>
      <c r="I10" s="25"/>
      <c r="J10" s="25"/>
      <c r="K10" s="25"/>
      <c r="L10" s="25"/>
      <c r="M10" s="25"/>
    </row>
    <row r="11" ht="33" customHeight="1" spans="1:13">
      <c r="A11" s="46"/>
      <c r="B11" s="50"/>
      <c r="C11" s="50"/>
      <c r="D11" s="48"/>
      <c r="E11" s="25"/>
      <c r="F11" s="25"/>
      <c r="G11" s="25"/>
      <c r="H11" s="25"/>
      <c r="I11" s="25"/>
      <c r="J11" s="25"/>
      <c r="K11" s="25"/>
      <c r="L11" s="25"/>
      <c r="M11" s="25"/>
    </row>
    <row r="12" ht="33" customHeight="1" spans="1:13">
      <c r="A12" s="46"/>
      <c r="B12" s="50"/>
      <c r="C12" s="50"/>
      <c r="D12" s="48"/>
      <c r="E12" s="25"/>
      <c r="F12" s="25"/>
      <c r="G12" s="25"/>
      <c r="H12" s="25"/>
      <c r="I12" s="25"/>
      <c r="J12" s="25"/>
      <c r="K12" s="25"/>
      <c r="L12" s="25"/>
      <c r="M12" s="25"/>
    </row>
    <row r="13" ht="33" customHeight="1" spans="1:13">
      <c r="A13" s="46"/>
      <c r="B13" s="50"/>
      <c r="C13" s="50"/>
      <c r="D13" s="48"/>
      <c r="E13" s="25"/>
      <c r="F13" s="25"/>
      <c r="G13" s="25"/>
      <c r="H13" s="25"/>
      <c r="I13" s="25"/>
      <c r="J13" s="25"/>
      <c r="K13" s="25"/>
      <c r="L13" s="25"/>
      <c r="M13" s="25"/>
    </row>
    <row r="14" ht="33" customHeight="1" spans="1:13">
      <c r="A14" s="46"/>
      <c r="B14" s="50"/>
      <c r="C14" s="50"/>
      <c r="D14" s="48"/>
      <c r="E14" s="25"/>
      <c r="F14" s="25"/>
      <c r="G14" s="25"/>
      <c r="H14" s="25"/>
      <c r="I14" s="25"/>
      <c r="J14" s="25"/>
      <c r="K14" s="25"/>
      <c r="L14" s="25"/>
      <c r="M14" s="25"/>
    </row>
    <row r="15" ht="33" customHeight="1" spans="1:13">
      <c r="A15" s="46"/>
      <c r="B15" s="50"/>
      <c r="C15" s="50"/>
      <c r="D15" s="48"/>
      <c r="E15" s="25"/>
      <c r="F15" s="25"/>
      <c r="G15" s="25"/>
      <c r="H15" s="25"/>
      <c r="I15" s="25"/>
      <c r="J15" s="25"/>
      <c r="K15" s="25"/>
      <c r="L15" s="25"/>
      <c r="M15" s="25"/>
    </row>
    <row r="16" ht="33" customHeight="1" spans="1:13">
      <c r="A16" s="46"/>
      <c r="B16" s="50"/>
      <c r="C16" s="50"/>
      <c r="D16" s="48"/>
      <c r="E16" s="25"/>
      <c r="F16" s="25"/>
      <c r="G16" s="25"/>
      <c r="H16" s="25"/>
      <c r="I16" s="25"/>
      <c r="J16" s="25"/>
      <c r="K16" s="25"/>
      <c r="L16" s="25"/>
      <c r="M16" s="25"/>
    </row>
    <row r="17" ht="33" customHeight="1" spans="1:13">
      <c r="A17" s="46"/>
      <c r="B17" s="50"/>
      <c r="C17" s="50"/>
      <c r="D17" s="48"/>
      <c r="E17" s="25"/>
      <c r="F17" s="25"/>
      <c r="G17" s="25"/>
      <c r="H17" s="25"/>
      <c r="I17" s="25"/>
      <c r="J17" s="25"/>
      <c r="K17" s="25"/>
      <c r="L17" s="25"/>
      <c r="M17" s="25"/>
    </row>
    <row r="18" ht="33" customHeight="1" spans="1:13">
      <c r="A18" s="46"/>
      <c r="B18" s="50"/>
      <c r="C18" s="50"/>
      <c r="D18" s="48"/>
      <c r="E18" s="25"/>
      <c r="F18" s="25"/>
      <c r="G18" s="25"/>
      <c r="H18" s="25"/>
      <c r="I18" s="25"/>
      <c r="J18" s="25"/>
      <c r="K18" s="25"/>
      <c r="L18" s="25"/>
      <c r="M18" s="25"/>
    </row>
    <row r="19" ht="33" customHeight="1" spans="1:13">
      <c r="A19" s="46"/>
      <c r="B19" s="50"/>
      <c r="C19" s="50"/>
      <c r="D19" s="48"/>
      <c r="E19" s="25"/>
      <c r="F19" s="25"/>
      <c r="G19" s="25"/>
      <c r="H19" s="25"/>
      <c r="I19" s="25"/>
      <c r="J19" s="25"/>
      <c r="K19" s="25"/>
      <c r="L19" s="25"/>
      <c r="M19" s="25"/>
    </row>
    <row r="20" ht="33" customHeight="1" spans="1:13">
      <c r="A20" s="51"/>
      <c r="B20" s="50"/>
      <c r="C20" s="50"/>
      <c r="D20" s="48"/>
      <c r="E20" s="25"/>
      <c r="F20" s="25"/>
      <c r="G20" s="25"/>
      <c r="H20" s="25"/>
      <c r="I20" s="25"/>
      <c r="J20" s="25"/>
      <c r="K20" s="25"/>
      <c r="L20" s="25"/>
      <c r="M20" s="25"/>
    </row>
    <row r="21" ht="33" customHeight="1" spans="1:13">
      <c r="A21" s="37" t="s">
        <v>1195</v>
      </c>
      <c r="B21" s="52">
        <f>SUM(B4:B9)</f>
        <v>36210</v>
      </c>
      <c r="C21" s="52">
        <f>SUM(C4:C9)</f>
        <v>76500</v>
      </c>
      <c r="D21" s="53">
        <v>111.267605633803</v>
      </c>
      <c r="E21" s="25"/>
      <c r="F21" s="25"/>
      <c r="G21" s="25"/>
      <c r="H21" s="25"/>
      <c r="I21" s="25"/>
      <c r="J21" s="25"/>
      <c r="K21" s="25"/>
      <c r="L21" s="25"/>
      <c r="M21" s="25"/>
    </row>
    <row r="22" ht="14.25" spans="1:1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ht="14.25" spans="1:1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ht="14.25" spans="1:1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ht="14.25" spans="1:1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ht="14.25" spans="1:1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ht="14.25" spans="1:1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ht="14.25" spans="1:1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ht="14.25" spans="1:1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ht="14.25" spans="1:1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ht="14.25" spans="1:1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ht="14.25" spans="1:1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ht="14.25" spans="1:1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ht="14.25" spans="1:1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ht="14.25" spans="1:1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ht="14.25" spans="1:1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ht="14.25" spans="1:1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ht="14.25" spans="1:1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ht="14.25" spans="1:1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ht="14.25" spans="1:1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ht="14.25" spans="1:1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ht="14.25" spans="1:1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ht="14.25" spans="1:1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ht="14.25" spans="1:1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ht="14.25" spans="1:1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ht="14.25" spans="1:1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ht="14.25" spans="1:1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ht="14.25" spans="1:1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ht="14.25" spans="1:1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ht="14.25" spans="1:1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ht="14.25" spans="1:1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ht="14.25" spans="1:1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</sheetData>
  <mergeCells count="1">
    <mergeCell ref="A1:D1"/>
  </mergeCells>
  <printOptions horizontalCentered="1"/>
  <pageMargins left="0.590277777777778" right="0.590277777777778" top="0.729166666666667" bottom="0.590277777777778" header="0.196527777777778" footer="0.313888888888889"/>
  <pageSetup paperSize="9" firstPageNumber="9" orientation="portrait" useFirstPageNumber="1"/>
  <headerFooter alignWithMargins="0" scaleWithDoc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160" zoomScaleNormal="160" topLeftCell="A22" workbookViewId="0">
      <selection activeCell="D36" sqref="D36"/>
    </sheetView>
  </sheetViews>
  <sheetFormatPr defaultColWidth="9" defaultRowHeight="15.75"/>
  <cols>
    <col min="1" max="1" width="34.75" style="20" customWidth="1"/>
    <col min="2" max="4" width="15.75" style="20" customWidth="1"/>
    <col min="5" max="5" width="11.625" style="20" customWidth="1"/>
    <col min="6" max="16384" width="9" style="20"/>
  </cols>
  <sheetData>
    <row r="1" s="19" customFormat="1" ht="36" customHeight="1" spans="1:4">
      <c r="A1" s="21" t="s">
        <v>1196</v>
      </c>
      <c r="B1" s="21"/>
      <c r="C1" s="21"/>
      <c r="D1" s="21"/>
    </row>
    <row r="2" ht="26.25" customHeight="1" spans="1:13">
      <c r="A2" s="22"/>
      <c r="B2" s="23"/>
      <c r="C2" s="23"/>
      <c r="D2" s="24" t="s">
        <v>1</v>
      </c>
      <c r="E2" s="25"/>
      <c r="F2" s="25"/>
      <c r="G2" s="25"/>
      <c r="H2" s="25"/>
      <c r="I2" s="25"/>
      <c r="J2" s="25"/>
      <c r="K2" s="25"/>
      <c r="L2" s="25"/>
      <c r="M2" s="25"/>
    </row>
    <row r="3" ht="29.25" customHeight="1" spans="1:13">
      <c r="A3" s="26" t="s">
        <v>116</v>
      </c>
      <c r="B3" s="27" t="s">
        <v>1197</v>
      </c>
      <c r="C3" s="27" t="s">
        <v>1198</v>
      </c>
      <c r="D3" s="28" t="s">
        <v>112</v>
      </c>
      <c r="E3" s="25"/>
      <c r="F3" s="25"/>
      <c r="G3" s="25"/>
      <c r="H3" s="25"/>
      <c r="I3" s="25"/>
      <c r="J3" s="25"/>
      <c r="K3" s="25"/>
      <c r="L3" s="25"/>
      <c r="M3" s="25"/>
    </row>
    <row r="4" ht="15.6" customHeight="1" spans="1:13">
      <c r="A4" s="29" t="s">
        <v>1199</v>
      </c>
      <c r="B4" s="30">
        <f>SUM(B5)</f>
        <v>37</v>
      </c>
      <c r="C4" s="30"/>
      <c r="D4" s="31">
        <f>+(C4-B4)/B4*100</f>
        <v>-100</v>
      </c>
      <c r="E4" s="25"/>
      <c r="F4" s="25"/>
      <c r="G4" s="25"/>
      <c r="H4" s="25"/>
      <c r="I4" s="25"/>
      <c r="J4" s="25"/>
      <c r="K4" s="25"/>
      <c r="L4" s="25"/>
      <c r="M4" s="25"/>
    </row>
    <row r="5" ht="15.6" customHeight="1" spans="1:13">
      <c r="A5" s="32" t="s">
        <v>1200</v>
      </c>
      <c r="B5" s="30">
        <f>SUM(B6)</f>
        <v>37</v>
      </c>
      <c r="C5" s="30"/>
      <c r="D5" s="31">
        <f>+(C5-B5)/B5*100</f>
        <v>-100</v>
      </c>
      <c r="E5" s="25"/>
      <c r="F5" s="25"/>
      <c r="G5" s="25"/>
      <c r="H5" s="25"/>
      <c r="I5" s="25"/>
      <c r="J5" s="25"/>
      <c r="K5" s="25"/>
      <c r="L5" s="25"/>
      <c r="M5" s="25"/>
    </row>
    <row r="6" ht="15.6" customHeight="1" spans="1:13">
      <c r="A6" s="33" t="s">
        <v>1201</v>
      </c>
      <c r="B6" s="30">
        <v>37</v>
      </c>
      <c r="C6" s="30"/>
      <c r="D6" s="31">
        <f>+(C6-B6)/B6*100</f>
        <v>-100</v>
      </c>
      <c r="E6" s="25"/>
      <c r="F6" s="25"/>
      <c r="G6" s="25"/>
      <c r="H6" s="25"/>
      <c r="I6" s="25"/>
      <c r="J6" s="25"/>
      <c r="K6" s="25"/>
      <c r="L6" s="25"/>
      <c r="M6" s="25"/>
    </row>
    <row r="7" ht="15.6" customHeight="1" spans="1:13">
      <c r="A7" s="29" t="s">
        <v>1202</v>
      </c>
      <c r="B7" s="30">
        <f>+B8+B17+B19+B21+B22+B24</f>
        <v>36331</v>
      </c>
      <c r="C7" s="30">
        <f>+C8+C17+C19+C21+C22+C24</f>
        <v>46700</v>
      </c>
      <c r="D7" s="31">
        <f>+(C7-B7)/B7*100</f>
        <v>28.5403649775674</v>
      </c>
      <c r="E7" s="25"/>
      <c r="F7" s="25"/>
      <c r="G7" s="25"/>
      <c r="H7" s="25"/>
      <c r="I7" s="25"/>
      <c r="J7" s="25"/>
      <c r="K7" s="25"/>
      <c r="L7" s="25"/>
      <c r="M7" s="25"/>
    </row>
    <row r="8" ht="15.6" customHeight="1" spans="1:13">
      <c r="A8" s="32" t="s">
        <v>1203</v>
      </c>
      <c r="B8" s="30">
        <f>SUM(B9:B16)</f>
        <v>34979</v>
      </c>
      <c r="C8" s="30">
        <f>SUM(C9:C16)</f>
        <v>38700</v>
      </c>
      <c r="D8" s="31">
        <f>+(C8-B8)/B8*100</f>
        <v>10.6378112581835</v>
      </c>
      <c r="E8" s="25"/>
      <c r="F8" s="25"/>
      <c r="G8" s="25"/>
      <c r="H8" s="25"/>
      <c r="I8" s="25"/>
      <c r="J8" s="25"/>
      <c r="K8" s="25"/>
      <c r="L8" s="25"/>
      <c r="M8" s="25"/>
    </row>
    <row r="9" ht="15.6" customHeight="1" spans="1:13">
      <c r="A9" s="33" t="s">
        <v>1204</v>
      </c>
      <c r="B9" s="30"/>
      <c r="C9" s="30"/>
      <c r="D9" s="31"/>
      <c r="E9" s="25"/>
      <c r="F9" s="25"/>
      <c r="G9" s="25"/>
      <c r="H9" s="25"/>
      <c r="I9" s="25"/>
      <c r="J9" s="25"/>
      <c r="K9" s="25"/>
      <c r="L9" s="25"/>
      <c r="M9" s="25"/>
    </row>
    <row r="10" ht="15.6" customHeight="1" spans="1:13">
      <c r="A10" s="33" t="s">
        <v>1205</v>
      </c>
      <c r="B10" s="30"/>
      <c r="C10" s="30"/>
      <c r="D10" s="31"/>
      <c r="E10" s="25"/>
      <c r="F10" s="25"/>
      <c r="G10" s="25"/>
      <c r="H10" s="25"/>
      <c r="I10" s="25"/>
      <c r="J10" s="25"/>
      <c r="K10" s="25"/>
      <c r="L10" s="25"/>
      <c r="M10" s="25"/>
    </row>
    <row r="11" ht="15.6" customHeight="1" spans="1:13">
      <c r="A11" s="33" t="s">
        <v>1206</v>
      </c>
      <c r="B11" s="30">
        <f>12105+22817</f>
        <v>34922</v>
      </c>
      <c r="C11" s="30">
        <v>38700</v>
      </c>
      <c r="D11" s="31">
        <f t="shared" ref="D11:D40" si="0">+(C11-B11)/B11*100</f>
        <v>10.8183952809117</v>
      </c>
      <c r="E11" s="25"/>
      <c r="F11" s="25"/>
      <c r="G11" s="25"/>
      <c r="H11" s="25"/>
      <c r="I11" s="25"/>
      <c r="J11" s="25"/>
      <c r="K11" s="25"/>
      <c r="L11" s="25"/>
      <c r="M11" s="25"/>
    </row>
    <row r="12" ht="15.6" customHeight="1" spans="1:13">
      <c r="A12" s="33" t="s">
        <v>1207</v>
      </c>
      <c r="B12" s="30"/>
      <c r="C12" s="30"/>
      <c r="D12" s="31"/>
      <c r="E12" s="25"/>
      <c r="F12" s="25"/>
      <c r="G12" s="25"/>
      <c r="H12" s="25"/>
      <c r="I12" s="25"/>
      <c r="J12" s="25"/>
      <c r="K12" s="25"/>
      <c r="L12" s="25"/>
      <c r="M12" s="25"/>
    </row>
    <row r="13" ht="15.6" customHeight="1" spans="1:13">
      <c r="A13" s="33" t="s">
        <v>1208</v>
      </c>
      <c r="B13" s="30"/>
      <c r="C13" s="30"/>
      <c r="D13" s="31"/>
      <c r="E13" s="25"/>
      <c r="F13" s="25"/>
      <c r="G13" s="25"/>
      <c r="H13" s="25"/>
      <c r="I13" s="25"/>
      <c r="J13" s="25"/>
      <c r="K13" s="25"/>
      <c r="L13" s="25"/>
      <c r="M13" s="25"/>
    </row>
    <row r="14" ht="15.6" customHeight="1" spans="1:13">
      <c r="A14" s="33" t="s">
        <v>1209</v>
      </c>
      <c r="B14" s="30"/>
      <c r="C14" s="30"/>
      <c r="D14" s="31"/>
      <c r="E14" s="25"/>
      <c r="F14" s="25"/>
      <c r="G14" s="25"/>
      <c r="H14" s="25"/>
      <c r="I14" s="25"/>
      <c r="J14" s="25"/>
      <c r="K14" s="25"/>
      <c r="L14" s="25"/>
      <c r="M14" s="25"/>
    </row>
    <row r="15" ht="15.6" customHeight="1" spans="1:13">
      <c r="A15" s="34" t="s">
        <v>1210</v>
      </c>
      <c r="B15" s="30"/>
      <c r="C15" s="30"/>
      <c r="D15" s="31"/>
      <c r="E15" s="25"/>
      <c r="F15" s="25"/>
      <c r="G15" s="25"/>
      <c r="H15" s="25"/>
      <c r="I15" s="25"/>
      <c r="J15" s="25"/>
      <c r="K15" s="25"/>
      <c r="L15" s="25"/>
      <c r="M15" s="25"/>
    </row>
    <row r="16" ht="15.6" customHeight="1" spans="1:13">
      <c r="A16" s="33" t="s">
        <v>1211</v>
      </c>
      <c r="B16" s="30">
        <v>57</v>
      </c>
      <c r="C16" s="30"/>
      <c r="D16" s="31">
        <f t="shared" si="0"/>
        <v>-100</v>
      </c>
      <c r="E16" s="25"/>
      <c r="F16" s="25"/>
      <c r="G16" s="25"/>
      <c r="H16" s="25"/>
      <c r="I16" s="25"/>
      <c r="J16" s="25"/>
      <c r="K16" s="25"/>
      <c r="L16" s="25"/>
      <c r="M16" s="25"/>
    </row>
    <row r="17" ht="15.6" customHeight="1" spans="1:13">
      <c r="A17" s="32" t="s">
        <v>1212</v>
      </c>
      <c r="B17" s="30"/>
      <c r="C17" s="30"/>
      <c r="D17" s="31"/>
      <c r="E17" s="25"/>
      <c r="F17" s="25"/>
      <c r="G17" s="25"/>
      <c r="H17" s="25"/>
      <c r="I17" s="25"/>
      <c r="J17" s="25"/>
      <c r="K17" s="25"/>
      <c r="L17" s="25"/>
      <c r="M17" s="25"/>
    </row>
    <row r="18" ht="15.6" customHeight="1" spans="1:13">
      <c r="A18" s="33" t="s">
        <v>1213</v>
      </c>
      <c r="B18" s="30"/>
      <c r="C18" s="30"/>
      <c r="D18" s="31"/>
      <c r="E18" s="25"/>
      <c r="F18" s="25"/>
      <c r="G18" s="25"/>
      <c r="H18" s="25"/>
      <c r="I18" s="25"/>
      <c r="J18" s="25"/>
      <c r="K18" s="25"/>
      <c r="L18" s="25"/>
      <c r="M18" s="25"/>
    </row>
    <row r="19" ht="15.6" customHeight="1" spans="1:13">
      <c r="A19" s="32" t="s">
        <v>1214</v>
      </c>
      <c r="B19" s="30">
        <f>+B20</f>
        <v>1352</v>
      </c>
      <c r="C19" s="30">
        <f>+C20</f>
        <v>3500</v>
      </c>
      <c r="D19" s="31">
        <f t="shared" si="0"/>
        <v>158.87573964497</v>
      </c>
      <c r="E19" s="25"/>
      <c r="F19" s="25"/>
      <c r="G19" s="25"/>
      <c r="H19" s="25"/>
      <c r="I19" s="25"/>
      <c r="J19" s="25"/>
      <c r="K19" s="25"/>
      <c r="L19" s="25"/>
      <c r="M19" s="25"/>
    </row>
    <row r="20" ht="15.6" customHeight="1" spans="1:13">
      <c r="A20" s="33" t="s">
        <v>1215</v>
      </c>
      <c r="B20" s="30">
        <v>1352</v>
      </c>
      <c r="C20" s="30">
        <v>3500</v>
      </c>
      <c r="D20" s="31">
        <f t="shared" si="0"/>
        <v>158.87573964497</v>
      </c>
      <c r="E20" s="25"/>
      <c r="F20" s="25"/>
      <c r="G20" s="25"/>
      <c r="H20" s="25"/>
      <c r="I20" s="25"/>
      <c r="J20" s="25"/>
      <c r="K20" s="25"/>
      <c r="L20" s="25"/>
      <c r="M20" s="25"/>
    </row>
    <row r="21" ht="15.6" customHeight="1" spans="1:13">
      <c r="A21" s="32" t="s">
        <v>1216</v>
      </c>
      <c r="B21" s="30"/>
      <c r="C21" s="30"/>
      <c r="D21" s="31"/>
      <c r="E21" s="25"/>
      <c r="F21" s="25"/>
      <c r="G21" s="25"/>
      <c r="H21" s="25"/>
      <c r="I21" s="25"/>
      <c r="J21" s="25"/>
      <c r="K21" s="25"/>
      <c r="L21" s="25"/>
      <c r="M21" s="25"/>
    </row>
    <row r="22" ht="15.6" customHeight="1" spans="1:13">
      <c r="A22" s="32" t="s">
        <v>1217</v>
      </c>
      <c r="B22" s="30"/>
      <c r="C22" s="30">
        <v>4500</v>
      </c>
      <c r="D22" s="31"/>
      <c r="E22" s="25"/>
      <c r="F22" s="25"/>
      <c r="G22" s="25"/>
      <c r="H22" s="25"/>
      <c r="I22" s="25"/>
      <c r="J22" s="25"/>
      <c r="K22" s="25"/>
      <c r="L22" s="25"/>
      <c r="M22" s="25"/>
    </row>
    <row r="23" ht="15.6" customHeight="1" spans="1:13">
      <c r="A23" s="34" t="s">
        <v>1218</v>
      </c>
      <c r="B23" s="30"/>
      <c r="C23" s="30">
        <v>4500</v>
      </c>
      <c r="D23" s="31"/>
      <c r="E23" s="25"/>
      <c r="F23" s="25"/>
      <c r="G23" s="25"/>
      <c r="H23" s="25"/>
      <c r="I23" s="25"/>
      <c r="J23" s="25"/>
      <c r="K23" s="25"/>
      <c r="L23" s="25"/>
      <c r="M23" s="25"/>
    </row>
    <row r="24" ht="15.6" customHeight="1" spans="1:13">
      <c r="A24" s="33" t="s">
        <v>1219</v>
      </c>
      <c r="B24" s="30"/>
      <c r="C24" s="30"/>
      <c r="D24" s="31"/>
      <c r="E24" s="25"/>
      <c r="F24" s="25"/>
      <c r="G24" s="25"/>
      <c r="H24" s="25"/>
      <c r="I24" s="25"/>
      <c r="J24" s="25"/>
      <c r="K24" s="25"/>
      <c r="L24" s="25"/>
      <c r="M24" s="25"/>
    </row>
    <row r="25" ht="15.6" customHeight="1" spans="1:13">
      <c r="A25" s="33" t="s">
        <v>1220</v>
      </c>
      <c r="B25" s="30"/>
      <c r="C25" s="30"/>
      <c r="D25" s="31"/>
      <c r="E25" s="25"/>
      <c r="F25" s="25"/>
      <c r="G25" s="25"/>
      <c r="H25" s="25"/>
      <c r="I25" s="25"/>
      <c r="J25" s="25"/>
      <c r="K25" s="25"/>
      <c r="L25" s="25"/>
      <c r="M25" s="25"/>
    </row>
    <row r="26" ht="15.6" customHeight="1" spans="1:13">
      <c r="A26" s="35" t="s">
        <v>1221</v>
      </c>
      <c r="B26" s="30">
        <f>SUM(B27)</f>
        <v>5</v>
      </c>
      <c r="C26" s="30"/>
      <c r="D26" s="31">
        <f t="shared" si="0"/>
        <v>-100</v>
      </c>
      <c r="E26" s="25"/>
      <c r="F26" s="25"/>
      <c r="G26" s="25"/>
      <c r="H26" s="25"/>
      <c r="I26" s="25"/>
      <c r="J26" s="25"/>
      <c r="K26" s="25"/>
      <c r="L26" s="25"/>
      <c r="M26" s="25"/>
    </row>
    <row r="27" ht="15.6" customHeight="1" spans="1:13">
      <c r="A27" s="33" t="s">
        <v>1222</v>
      </c>
      <c r="B27" s="30">
        <f>SUM(B28)</f>
        <v>5</v>
      </c>
      <c r="C27" s="30"/>
      <c r="D27" s="31">
        <f t="shared" si="0"/>
        <v>-100</v>
      </c>
      <c r="E27" s="25"/>
      <c r="F27" s="25"/>
      <c r="G27" s="25"/>
      <c r="H27" s="25"/>
      <c r="I27" s="25"/>
      <c r="J27" s="25"/>
      <c r="K27" s="25"/>
      <c r="L27" s="25"/>
      <c r="M27" s="25"/>
    </row>
    <row r="28" ht="15.6" customHeight="1" spans="1:13">
      <c r="A28" s="33" t="s">
        <v>1223</v>
      </c>
      <c r="B28" s="30">
        <v>5</v>
      </c>
      <c r="C28" s="30"/>
      <c r="D28" s="31">
        <f t="shared" si="0"/>
        <v>-100</v>
      </c>
      <c r="E28" s="25"/>
      <c r="F28" s="25"/>
      <c r="G28" s="25"/>
      <c r="H28" s="25"/>
      <c r="I28" s="25"/>
      <c r="J28" s="25"/>
      <c r="K28" s="25"/>
      <c r="L28" s="25"/>
      <c r="M28" s="25"/>
    </row>
    <row r="29" ht="15.6" customHeight="1" spans="1:13">
      <c r="A29" s="35" t="s">
        <v>1224</v>
      </c>
      <c r="B29" s="30">
        <f>+B32+B30</f>
        <v>19</v>
      </c>
      <c r="C29" s="30">
        <f>+C32+C30</f>
        <v>0</v>
      </c>
      <c r="D29" s="31">
        <f t="shared" si="0"/>
        <v>-100</v>
      </c>
      <c r="E29" s="25"/>
      <c r="F29" s="25"/>
      <c r="G29" s="25"/>
      <c r="H29" s="25"/>
      <c r="I29" s="25"/>
      <c r="J29" s="25"/>
      <c r="K29" s="25"/>
      <c r="L29" s="25"/>
      <c r="M29" s="25"/>
    </row>
    <row r="30" ht="15.6" customHeight="1" spans="1:13">
      <c r="A30" s="33" t="s">
        <v>1225</v>
      </c>
      <c r="B30" s="30">
        <f>+B31</f>
        <v>19</v>
      </c>
      <c r="C30" s="30">
        <f>+C31</f>
        <v>0</v>
      </c>
      <c r="D30" s="31"/>
      <c r="E30" s="25"/>
      <c r="F30" s="25"/>
      <c r="G30" s="25"/>
      <c r="H30" s="25"/>
      <c r="I30" s="25"/>
      <c r="J30" s="25"/>
      <c r="K30" s="25"/>
      <c r="L30" s="25"/>
      <c r="M30" s="25"/>
    </row>
    <row r="31" ht="15.6" customHeight="1" spans="1:13">
      <c r="A31" s="33" t="s">
        <v>1226</v>
      </c>
      <c r="B31" s="30">
        <v>19</v>
      </c>
      <c r="C31" s="30"/>
      <c r="D31" s="31"/>
      <c r="E31" s="25"/>
      <c r="F31" s="25"/>
      <c r="G31" s="25"/>
      <c r="H31" s="25"/>
      <c r="I31" s="25"/>
      <c r="J31" s="25"/>
      <c r="K31" s="25"/>
      <c r="L31" s="25"/>
      <c r="M31" s="25"/>
    </row>
    <row r="32" ht="15.6" customHeight="1" spans="1:13">
      <c r="A32" s="33" t="s">
        <v>1227</v>
      </c>
      <c r="B32" s="30"/>
      <c r="C32" s="30"/>
      <c r="D32" s="31"/>
      <c r="E32" s="25"/>
      <c r="F32" s="25"/>
      <c r="G32" s="25"/>
      <c r="H32" s="25"/>
      <c r="I32" s="25"/>
      <c r="J32" s="25"/>
      <c r="K32" s="25"/>
      <c r="L32" s="25"/>
      <c r="M32" s="25"/>
    </row>
    <row r="33" ht="15.6" customHeight="1" spans="1:13">
      <c r="A33" s="33" t="s">
        <v>1228</v>
      </c>
      <c r="B33" s="30"/>
      <c r="C33" s="30"/>
      <c r="D33" s="31"/>
      <c r="E33" s="25"/>
      <c r="F33" s="25"/>
      <c r="G33" s="25"/>
      <c r="H33" s="25"/>
      <c r="I33" s="25"/>
      <c r="J33" s="25"/>
      <c r="K33" s="25"/>
      <c r="L33" s="25"/>
      <c r="M33" s="25"/>
    </row>
    <row r="34" ht="15.6" customHeight="1" spans="1:13">
      <c r="A34" s="35" t="s">
        <v>1229</v>
      </c>
      <c r="B34" s="30">
        <f>+B35</f>
        <v>62</v>
      </c>
      <c r="C34" s="30"/>
      <c r="D34" s="31"/>
      <c r="E34" s="25"/>
      <c r="F34" s="25"/>
      <c r="G34" s="25"/>
      <c r="H34" s="25"/>
      <c r="I34" s="25"/>
      <c r="J34" s="25"/>
      <c r="K34" s="25"/>
      <c r="L34" s="25"/>
      <c r="M34" s="25"/>
    </row>
    <row r="35" ht="15.6" customHeight="1" spans="1:13">
      <c r="A35" s="33" t="s">
        <v>1230</v>
      </c>
      <c r="B35" s="30">
        <v>62</v>
      </c>
      <c r="C35" s="30"/>
      <c r="D35" s="31"/>
      <c r="E35" s="25"/>
      <c r="F35" s="25"/>
      <c r="G35" s="25"/>
      <c r="H35" s="25"/>
      <c r="I35" s="25"/>
      <c r="J35" s="25"/>
      <c r="K35" s="25"/>
      <c r="L35" s="25"/>
      <c r="M35" s="25"/>
    </row>
    <row r="36" ht="15.6" customHeight="1" spans="1:13">
      <c r="A36" s="35" t="s">
        <v>1231</v>
      </c>
      <c r="B36" s="30"/>
      <c r="C36" s="30">
        <f>SUM(C37:C38)</f>
        <v>29800</v>
      </c>
      <c r="D36" s="31"/>
      <c r="E36" s="25"/>
      <c r="F36" s="25"/>
      <c r="G36" s="25"/>
      <c r="H36" s="25"/>
      <c r="I36" s="25"/>
      <c r="J36" s="25"/>
      <c r="K36" s="25"/>
      <c r="L36" s="25"/>
      <c r="M36" s="25"/>
    </row>
    <row r="37" ht="15.6" customHeight="1" spans="1:13">
      <c r="A37" s="33" t="s">
        <v>1232</v>
      </c>
      <c r="B37" s="36"/>
      <c r="C37" s="36">
        <v>20000</v>
      </c>
      <c r="D37" s="31"/>
      <c r="E37" s="25"/>
      <c r="F37" s="25"/>
      <c r="G37" s="25"/>
      <c r="H37" s="25"/>
      <c r="I37" s="25"/>
      <c r="J37" s="25"/>
      <c r="K37" s="25"/>
      <c r="L37" s="25"/>
      <c r="M37" s="25"/>
    </row>
    <row r="38" ht="15.6" customHeight="1" spans="1:13">
      <c r="A38" s="33" t="s">
        <v>1233</v>
      </c>
      <c r="B38" s="36"/>
      <c r="C38" s="36">
        <v>9800</v>
      </c>
      <c r="D38" s="31"/>
      <c r="E38" s="25"/>
      <c r="F38" s="25"/>
      <c r="G38" s="25"/>
      <c r="H38" s="25"/>
      <c r="I38" s="25"/>
      <c r="J38" s="25"/>
      <c r="K38" s="25"/>
      <c r="L38" s="25"/>
      <c r="M38" s="25"/>
    </row>
    <row r="39" ht="15.6" customHeight="1" spans="1:13">
      <c r="A39" s="37" t="s">
        <v>87</v>
      </c>
      <c r="B39" s="38">
        <f>+B7+B29+B34+B26+B4</f>
        <v>36454</v>
      </c>
      <c r="C39" s="38">
        <f>+C7+C29+C34+C26+C4+C36</f>
        <v>76500</v>
      </c>
      <c r="D39" s="39">
        <f>+(C39-B39)/B39*100</f>
        <v>109.853514017666</v>
      </c>
      <c r="E39" s="25"/>
      <c r="F39" s="25"/>
      <c r="G39" s="25"/>
      <c r="H39" s="25"/>
      <c r="I39" s="25"/>
      <c r="J39" s="25"/>
      <c r="K39" s="25"/>
      <c r="L39" s="25"/>
      <c r="M39" s="25"/>
    </row>
    <row r="40" ht="37.5" customHeight="1" spans="1:13">
      <c r="A40" s="40" t="s">
        <v>1234</v>
      </c>
      <c r="B40" s="40"/>
      <c r="C40" s="40"/>
      <c r="D40" s="40"/>
      <c r="E40" s="25"/>
      <c r="F40" s="25"/>
      <c r="G40" s="25"/>
      <c r="H40" s="25"/>
      <c r="I40" s="25"/>
      <c r="J40" s="25"/>
      <c r="K40" s="25"/>
      <c r="L40" s="25"/>
      <c r="M40" s="25"/>
    </row>
    <row r="41" ht="14.25" spans="1:1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</sheetData>
  <mergeCells count="2">
    <mergeCell ref="A1:D1"/>
    <mergeCell ref="A40:D40"/>
  </mergeCells>
  <printOptions horizontalCentered="1"/>
  <pageMargins left="0.590277777777778" right="0.590277777777778" top="0.709027777777778" bottom="0.590277777777778" header="0.196527777777778" footer="0.313888888888889"/>
  <pageSetup paperSize="9" firstPageNumber="10" orientation="portrait" useFirstPageNumber="1"/>
  <headerFooter alignWithMargins="0" scaleWithDoc="0">
    <oddFooter>&amp;C&amp;10第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85" zoomScaleNormal="85" workbookViewId="0">
      <selection activeCell="H3" sqref="H3"/>
    </sheetView>
  </sheetViews>
  <sheetFormatPr defaultColWidth="9" defaultRowHeight="14.25" outlineLevelCol="3"/>
  <cols>
    <col min="1" max="1" width="30.25" customWidth="1"/>
    <col min="2" max="4" width="16.625" customWidth="1"/>
  </cols>
  <sheetData>
    <row r="1" ht="36" customHeight="1" spans="1:4">
      <c r="A1" s="1" t="s">
        <v>1235</v>
      </c>
      <c r="B1" s="1"/>
      <c r="C1" s="1"/>
      <c r="D1" s="1"/>
    </row>
    <row r="2" ht="19.5" customHeight="1" spans="1:4">
      <c r="A2" s="2"/>
      <c r="B2" s="2"/>
      <c r="C2" s="2"/>
      <c r="D2" s="3" t="s">
        <v>1</v>
      </c>
    </row>
    <row r="3" ht="32.25" customHeight="1" spans="1:4">
      <c r="A3" s="4" t="s">
        <v>89</v>
      </c>
      <c r="B3" s="5" t="s">
        <v>83</v>
      </c>
      <c r="C3" s="6" t="s">
        <v>1236</v>
      </c>
      <c r="D3" s="7" t="s">
        <v>91</v>
      </c>
    </row>
    <row r="4" ht="19.5" customHeight="1" spans="1:4">
      <c r="A4" s="8" t="s">
        <v>92</v>
      </c>
      <c r="B4" s="9">
        <v>6508</v>
      </c>
      <c r="C4" s="9">
        <v>6508</v>
      </c>
      <c r="D4" s="10"/>
    </row>
    <row r="5" ht="19.5" customHeight="1" spans="1:4">
      <c r="A5" s="8" t="s">
        <v>93</v>
      </c>
      <c r="B5" s="9">
        <v>5765</v>
      </c>
      <c r="C5" s="9">
        <v>5765</v>
      </c>
      <c r="D5" s="10"/>
    </row>
    <row r="6" ht="19.5" customHeight="1" spans="1:4">
      <c r="A6" s="11" t="s">
        <v>94</v>
      </c>
      <c r="B6" s="12">
        <v>1567</v>
      </c>
      <c r="C6" s="12">
        <v>1567</v>
      </c>
      <c r="D6" s="10"/>
    </row>
    <row r="7" ht="19.5" customHeight="1" spans="1:4">
      <c r="A7" s="11" t="s">
        <v>95</v>
      </c>
      <c r="B7" s="12">
        <v>19</v>
      </c>
      <c r="C7" s="12">
        <v>19</v>
      </c>
      <c r="D7" s="10"/>
    </row>
    <row r="8" ht="19.5" customHeight="1" spans="1:4">
      <c r="A8" s="11" t="s">
        <v>96</v>
      </c>
      <c r="B8" s="12">
        <v>4179</v>
      </c>
      <c r="C8" s="12">
        <v>4179</v>
      </c>
      <c r="D8" s="13"/>
    </row>
    <row r="9" ht="19.5" customHeight="1" spans="1:4">
      <c r="A9" s="11" t="s">
        <v>97</v>
      </c>
      <c r="B9" s="12"/>
      <c r="C9" s="14"/>
      <c r="D9" s="10"/>
    </row>
    <row r="10" ht="19.5" customHeight="1" spans="1:4">
      <c r="A10" s="11" t="s">
        <v>98</v>
      </c>
      <c r="B10" s="12"/>
      <c r="C10" s="12"/>
      <c r="D10" s="15"/>
    </row>
    <row r="11" ht="19.5" customHeight="1" spans="1:4">
      <c r="A11" s="11" t="s">
        <v>99</v>
      </c>
      <c r="B11" s="12"/>
      <c r="C11" s="12"/>
      <c r="D11" s="10"/>
    </row>
    <row r="12" ht="19.5" customHeight="1" spans="1:4">
      <c r="A12" s="8" t="s">
        <v>100</v>
      </c>
      <c r="B12" s="9">
        <v>5141</v>
      </c>
      <c r="C12" s="9">
        <v>5141</v>
      </c>
      <c r="D12" s="10"/>
    </row>
    <row r="13" ht="19.5" customHeight="1" spans="1:4">
      <c r="A13" s="11" t="s">
        <v>101</v>
      </c>
      <c r="B13" s="12">
        <v>4836</v>
      </c>
      <c r="C13" s="12">
        <v>4836</v>
      </c>
      <c r="D13" s="10"/>
    </row>
    <row r="14" ht="19.5" customHeight="1" spans="1:4">
      <c r="A14" s="11" t="s">
        <v>102</v>
      </c>
      <c r="B14" s="12">
        <v>305</v>
      </c>
      <c r="C14" s="12">
        <v>305</v>
      </c>
      <c r="D14" s="10"/>
    </row>
    <row r="15" ht="19.5" customHeight="1" spans="1:4">
      <c r="A15" s="11" t="s">
        <v>103</v>
      </c>
      <c r="B15" s="12"/>
      <c r="C15" s="12"/>
      <c r="D15" s="10"/>
    </row>
    <row r="16" ht="19.5" customHeight="1" spans="1:4">
      <c r="A16" s="11" t="s">
        <v>104</v>
      </c>
      <c r="B16" s="12"/>
      <c r="C16" s="12"/>
      <c r="D16" s="10"/>
    </row>
    <row r="17" ht="19.5" customHeight="1" spans="1:4">
      <c r="A17" s="11" t="s">
        <v>105</v>
      </c>
      <c r="B17" s="12"/>
      <c r="C17" s="12"/>
      <c r="D17" s="10"/>
    </row>
    <row r="18" ht="19.5" customHeight="1" spans="1:4">
      <c r="A18" s="11"/>
      <c r="B18" s="12"/>
      <c r="C18" s="12"/>
      <c r="D18" s="10"/>
    </row>
    <row r="19" ht="19.5" customHeight="1" spans="1:4">
      <c r="A19" s="11"/>
      <c r="B19" s="12"/>
      <c r="C19" s="12"/>
      <c r="D19" s="10"/>
    </row>
    <row r="20" ht="19.5" customHeight="1" spans="1:4">
      <c r="A20" s="11"/>
      <c r="B20" s="12"/>
      <c r="C20" s="12"/>
      <c r="D20" s="10"/>
    </row>
    <row r="21" ht="19.5" customHeight="1" spans="1:4">
      <c r="A21" s="11"/>
      <c r="B21" s="12"/>
      <c r="C21" s="12"/>
      <c r="D21" s="10"/>
    </row>
    <row r="22" ht="19.5" customHeight="1" spans="1:4">
      <c r="A22" s="11"/>
      <c r="B22" s="12"/>
      <c r="C22" s="12"/>
      <c r="D22" s="10"/>
    </row>
    <row r="23" ht="19.5" customHeight="1" spans="1:4">
      <c r="A23" s="11"/>
      <c r="B23" s="12"/>
      <c r="C23" s="12"/>
      <c r="D23" s="10"/>
    </row>
    <row r="24" ht="19.5" customHeight="1" spans="1:4">
      <c r="A24" s="11"/>
      <c r="B24" s="12"/>
      <c r="C24" s="12"/>
      <c r="D24" s="10"/>
    </row>
    <row r="25" ht="19.5" customHeight="1" spans="1:4">
      <c r="A25" s="11"/>
      <c r="B25" s="12"/>
      <c r="C25" s="12"/>
      <c r="D25" s="10"/>
    </row>
    <row r="26" ht="19.5" customHeight="1" spans="1:4">
      <c r="A26" s="11"/>
      <c r="B26" s="12"/>
      <c r="C26" s="12"/>
      <c r="D26" s="10"/>
    </row>
    <row r="27" ht="19.5" customHeight="1" spans="1:4">
      <c r="A27" s="11"/>
      <c r="B27" s="12"/>
      <c r="C27" s="12"/>
      <c r="D27" s="10"/>
    </row>
    <row r="28" ht="19.5" customHeight="1" spans="1:4">
      <c r="A28" s="11"/>
      <c r="B28" s="12"/>
      <c r="C28" s="12"/>
      <c r="D28" s="10"/>
    </row>
    <row r="29" ht="19.5" customHeight="1" spans="1:4">
      <c r="A29" s="11"/>
      <c r="B29" s="12"/>
      <c r="C29" s="12"/>
      <c r="D29" s="10"/>
    </row>
    <row r="30" ht="19.5" customHeight="1" spans="1:4">
      <c r="A30" s="11"/>
      <c r="B30" s="12"/>
      <c r="C30" s="12"/>
      <c r="D30" s="10"/>
    </row>
    <row r="31" ht="19.5" customHeight="1" spans="1:4">
      <c r="A31" s="11"/>
      <c r="B31" s="12"/>
      <c r="C31" s="12"/>
      <c r="D31" s="10"/>
    </row>
    <row r="32" ht="19.5" customHeight="1" spans="1:4">
      <c r="A32" s="11"/>
      <c r="B32" s="12"/>
      <c r="C32" s="12"/>
      <c r="D32" s="10"/>
    </row>
    <row r="33" ht="19.5" customHeight="1" spans="1:4">
      <c r="A33" s="8" t="s">
        <v>106</v>
      </c>
      <c r="B33" s="9">
        <v>624</v>
      </c>
      <c r="C33" s="9">
        <v>624</v>
      </c>
      <c r="D33" s="10"/>
    </row>
    <row r="34" ht="19.5" customHeight="1" spans="1:4">
      <c r="A34" s="16" t="s">
        <v>107</v>
      </c>
      <c r="B34" s="17">
        <v>7132</v>
      </c>
      <c r="C34" s="17">
        <v>7132</v>
      </c>
      <c r="D34" s="18"/>
    </row>
  </sheetData>
  <mergeCells count="1">
    <mergeCell ref="A1:D1"/>
  </mergeCells>
  <printOptions horizontalCentered="1"/>
  <pageMargins left="0.786805555555556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A1" sqref="A1:D1"/>
    </sheetView>
  </sheetViews>
  <sheetFormatPr defaultColWidth="9" defaultRowHeight="15.75"/>
  <cols>
    <col min="1" max="1" width="32.25" style="214" customWidth="1"/>
    <col min="2" max="4" width="15.625" style="214" customWidth="1"/>
    <col min="5" max="16384" width="9" style="214"/>
  </cols>
  <sheetData>
    <row r="1" s="213" customFormat="1" ht="36" customHeight="1" spans="1:6">
      <c r="A1" s="21" t="s">
        <v>45</v>
      </c>
      <c r="B1" s="21"/>
      <c r="C1" s="21"/>
      <c r="D1" s="21"/>
      <c r="E1" s="215"/>
      <c r="F1" s="215"/>
    </row>
    <row r="2" ht="26.25" customHeight="1" spans="1:4">
      <c r="A2" s="216"/>
      <c r="B2" s="216"/>
      <c r="C2" s="216"/>
      <c r="D2" s="217" t="s">
        <v>1</v>
      </c>
    </row>
    <row r="3" ht="29.25" customHeight="1" spans="1:4">
      <c r="A3" s="26" t="s">
        <v>46</v>
      </c>
      <c r="B3" s="27" t="s">
        <v>47</v>
      </c>
      <c r="C3" s="218" t="s">
        <v>48</v>
      </c>
      <c r="D3" s="28" t="s">
        <v>49</v>
      </c>
    </row>
    <row r="4" ht="27" customHeight="1" spans="1:4">
      <c r="A4" s="219" t="s">
        <v>50</v>
      </c>
      <c r="B4" s="220">
        <v>8073</v>
      </c>
      <c r="C4" s="159">
        <v>9315</v>
      </c>
      <c r="D4" s="160">
        <f>+(B4-C4)/C4*100</f>
        <v>-13.3333333333333</v>
      </c>
    </row>
    <row r="5" ht="27" customHeight="1" spans="1:4">
      <c r="A5" s="219" t="s">
        <v>51</v>
      </c>
      <c r="B5" s="159"/>
      <c r="C5" s="159"/>
      <c r="D5" s="160"/>
    </row>
    <row r="6" ht="27" customHeight="1" spans="1:4">
      <c r="A6" s="219" t="s">
        <v>52</v>
      </c>
      <c r="B6" s="159"/>
      <c r="C6" s="159"/>
      <c r="D6" s="160"/>
    </row>
    <row r="7" ht="27" customHeight="1" spans="1:4">
      <c r="A7" s="219" t="s">
        <v>53</v>
      </c>
      <c r="B7" s="221">
        <v>1295</v>
      </c>
      <c r="C7" s="159">
        <v>1902</v>
      </c>
      <c r="D7" s="160">
        <f t="shared" ref="D7:D26" si="0">+(B7-C7)/C7*100</f>
        <v>-31.9137749737119</v>
      </c>
    </row>
    <row r="8" ht="27" customHeight="1" spans="1:4">
      <c r="A8" s="219" t="s">
        <v>54</v>
      </c>
      <c r="B8" s="221">
        <v>664</v>
      </c>
      <c r="C8" s="159">
        <v>2800</v>
      </c>
      <c r="D8" s="160">
        <f t="shared" si="0"/>
        <v>-76.2857142857143</v>
      </c>
    </row>
    <row r="9" ht="27" customHeight="1" spans="1:4">
      <c r="A9" s="219" t="s">
        <v>55</v>
      </c>
      <c r="B9" s="221">
        <v>238</v>
      </c>
      <c r="C9" s="159">
        <v>1436</v>
      </c>
      <c r="D9" s="160">
        <f t="shared" si="0"/>
        <v>-83.4261838440111</v>
      </c>
    </row>
    <row r="10" ht="27" customHeight="1" spans="1:4">
      <c r="A10" s="219" t="s">
        <v>56</v>
      </c>
      <c r="B10" s="221">
        <v>2171</v>
      </c>
      <c r="C10" s="159">
        <v>1991</v>
      </c>
      <c r="D10" s="160">
        <f t="shared" si="0"/>
        <v>9.04068307383224</v>
      </c>
    </row>
    <row r="11" ht="27" customHeight="1" spans="1:4">
      <c r="A11" s="219" t="s">
        <v>57</v>
      </c>
      <c r="B11" s="221">
        <v>3689</v>
      </c>
      <c r="C11" s="159">
        <v>3700</v>
      </c>
      <c r="D11" s="160">
        <f t="shared" si="0"/>
        <v>-0.297297297297297</v>
      </c>
    </row>
    <row r="12" ht="27" customHeight="1" spans="1:4">
      <c r="A12" s="219" t="s">
        <v>58</v>
      </c>
      <c r="B12" s="221">
        <v>1460</v>
      </c>
      <c r="C12" s="159">
        <v>3158</v>
      </c>
      <c r="D12" s="160">
        <f t="shared" si="0"/>
        <v>-53.7682077264091</v>
      </c>
    </row>
    <row r="13" ht="27" customHeight="1" spans="1:4">
      <c r="A13" s="219" t="s">
        <v>59</v>
      </c>
      <c r="B13" s="221">
        <v>371</v>
      </c>
      <c r="C13" s="159">
        <v>319</v>
      </c>
      <c r="D13" s="160">
        <f t="shared" si="0"/>
        <v>16.3009404388715</v>
      </c>
    </row>
    <row r="14" ht="27" customHeight="1" spans="1:4">
      <c r="A14" s="219" t="s">
        <v>60</v>
      </c>
      <c r="B14" s="221">
        <v>12889</v>
      </c>
      <c r="C14" s="159">
        <v>10428</v>
      </c>
      <c r="D14" s="160">
        <f t="shared" si="0"/>
        <v>23.5999232834676</v>
      </c>
    </row>
    <row r="15" ht="27" customHeight="1" spans="1:4">
      <c r="A15" s="219" t="s">
        <v>61</v>
      </c>
      <c r="B15" s="221">
        <v>3613</v>
      </c>
      <c r="C15" s="159">
        <v>2939</v>
      </c>
      <c r="D15" s="160">
        <f t="shared" si="0"/>
        <v>22.9329703980946</v>
      </c>
    </row>
    <row r="16" ht="27" customHeight="1" spans="1:4">
      <c r="A16" s="219" t="s">
        <v>62</v>
      </c>
      <c r="B16" s="220"/>
      <c r="C16" s="159">
        <v>203</v>
      </c>
      <c r="D16" s="160">
        <f t="shared" si="0"/>
        <v>-100</v>
      </c>
    </row>
    <row r="17" ht="27" customHeight="1" spans="1:4">
      <c r="A17" s="219" t="s">
        <v>63</v>
      </c>
      <c r="B17" s="221">
        <v>28933</v>
      </c>
      <c r="C17" s="159">
        <v>53039</v>
      </c>
      <c r="D17" s="160">
        <f t="shared" si="0"/>
        <v>-45.4495748411546</v>
      </c>
    </row>
    <row r="18" ht="27" customHeight="1" spans="1:4">
      <c r="A18" s="219" t="s">
        <v>64</v>
      </c>
      <c r="B18" s="221">
        <v>637</v>
      </c>
      <c r="C18" s="159">
        <v>533</v>
      </c>
      <c r="D18" s="160">
        <f t="shared" si="0"/>
        <v>19.5121951219512</v>
      </c>
    </row>
    <row r="19" ht="27" customHeight="1" spans="1:4">
      <c r="A19" s="219" t="s">
        <v>65</v>
      </c>
      <c r="B19" s="220"/>
      <c r="C19" s="159"/>
      <c r="D19" s="160"/>
    </row>
    <row r="20" ht="27" customHeight="1" spans="1:4">
      <c r="A20" s="219" t="s">
        <v>66</v>
      </c>
      <c r="B20" s="220"/>
      <c r="C20" s="159"/>
      <c r="D20" s="160"/>
    </row>
    <row r="21" ht="27" customHeight="1" spans="1:4">
      <c r="A21" s="219" t="s">
        <v>67</v>
      </c>
      <c r="B21" s="221">
        <v>60</v>
      </c>
      <c r="C21" s="159">
        <v>59</v>
      </c>
      <c r="D21" s="160">
        <f t="shared" si="0"/>
        <v>1.69491525423729</v>
      </c>
    </row>
    <row r="22" ht="27" customHeight="1" spans="1:4">
      <c r="A22" s="219" t="s">
        <v>68</v>
      </c>
      <c r="B22" s="221">
        <v>3874</v>
      </c>
      <c r="C22" s="159">
        <v>10168</v>
      </c>
      <c r="D22" s="160">
        <f t="shared" si="0"/>
        <v>-61.9000786782061</v>
      </c>
    </row>
    <row r="23" ht="27" customHeight="1" spans="1:4">
      <c r="A23" s="219" t="s">
        <v>69</v>
      </c>
      <c r="B23" s="159"/>
      <c r="C23" s="159"/>
      <c r="D23" s="160"/>
    </row>
    <row r="24" ht="27" customHeight="1" spans="1:4">
      <c r="A24" s="222" t="s">
        <v>70</v>
      </c>
      <c r="B24" s="220">
        <f>3000+26055</f>
        <v>29055</v>
      </c>
      <c r="C24" s="159">
        <v>24661</v>
      </c>
      <c r="D24" s="160">
        <f t="shared" si="0"/>
        <v>17.817606747496</v>
      </c>
    </row>
    <row r="25" ht="27" customHeight="1" spans="1:4">
      <c r="A25" s="219" t="s">
        <v>71</v>
      </c>
      <c r="B25" s="221">
        <v>280</v>
      </c>
      <c r="C25" s="159">
        <v>235</v>
      </c>
      <c r="D25" s="160">
        <f t="shared" si="0"/>
        <v>19.1489361702128</v>
      </c>
    </row>
    <row r="26" ht="27" customHeight="1" spans="1:10">
      <c r="A26" s="37" t="s">
        <v>72</v>
      </c>
      <c r="B26" s="165">
        <f>SUM(B4:B25)</f>
        <v>97302</v>
      </c>
      <c r="C26" s="165">
        <f>SUM(C4:C25)</f>
        <v>126886</v>
      </c>
      <c r="D26" s="166">
        <f t="shared" si="0"/>
        <v>-23.3154169884778</v>
      </c>
      <c r="J26" s="226"/>
    </row>
    <row r="27" spans="1:2">
      <c r="A27" s="223"/>
      <c r="B27" s="223"/>
    </row>
    <row r="28" ht="31.5" customHeight="1" spans="1:4">
      <c r="A28" s="224"/>
      <c r="B28" s="224"/>
      <c r="C28" s="224"/>
      <c r="D28" s="224"/>
    </row>
    <row r="40" spans="1:1">
      <c r="A40" s="225"/>
    </row>
  </sheetData>
  <mergeCells count="2">
    <mergeCell ref="A1:D1"/>
    <mergeCell ref="A28:D28"/>
  </mergeCells>
  <printOptions horizontalCentered="1"/>
  <pageMargins left="0.590277777777778" right="0.590277777777778" top="0.709027777777778" bottom="0.590277777777778" header="0.196527777777778" footer="0.313888888888889"/>
  <pageSetup paperSize="9" firstPageNumber="2" orientation="portrait" blackAndWhite="1" useFirstPageNumber="1"/>
  <headerFooter alignWithMargins="0" scaleWithDoc="0">
    <oddFooter>&amp;C&amp;10第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9"/>
  <sheetViews>
    <sheetView showZeros="0" zoomScale="205" zoomScaleNormal="205" workbookViewId="0">
      <selection activeCell="A1" sqref="A1:E1"/>
    </sheetView>
  </sheetViews>
  <sheetFormatPr defaultColWidth="9" defaultRowHeight="15.75" outlineLevelCol="4"/>
  <cols>
    <col min="1" max="1" width="29" style="193" customWidth="1"/>
    <col min="2" max="2" width="11.875" style="194" customWidth="1"/>
    <col min="3" max="5" width="12.75" style="193" customWidth="1"/>
    <col min="6" max="16384" width="9" style="193"/>
  </cols>
  <sheetData>
    <row r="1" s="192" customFormat="1" ht="36" customHeight="1" spans="1:5">
      <c r="A1" s="195" t="s">
        <v>73</v>
      </c>
      <c r="B1" s="195"/>
      <c r="C1" s="195"/>
      <c r="D1" s="195"/>
      <c r="E1" s="195"/>
    </row>
    <row r="2" ht="26.25" customHeight="1" spans="1:5">
      <c r="A2" s="196"/>
      <c r="B2" s="197"/>
      <c r="C2" s="196"/>
      <c r="D2" s="198" t="s">
        <v>1</v>
      </c>
      <c r="E2" s="198"/>
    </row>
    <row r="3" ht="54.75" customHeight="1" spans="1:5">
      <c r="A3" s="199" t="s">
        <v>74</v>
      </c>
      <c r="B3" s="200" t="s">
        <v>3</v>
      </c>
      <c r="C3" s="200" t="s">
        <v>4</v>
      </c>
      <c r="D3" s="201" t="s">
        <v>75</v>
      </c>
      <c r="E3" s="202" t="s">
        <v>76</v>
      </c>
    </row>
    <row r="4" ht="33" customHeight="1" spans="1:5">
      <c r="A4" s="32" t="s">
        <v>77</v>
      </c>
      <c r="B4" s="159">
        <v>370</v>
      </c>
      <c r="C4" s="30">
        <v>367</v>
      </c>
      <c r="D4" s="203">
        <f t="shared" ref="D4:D18" si="0">C4/B4*100</f>
        <v>99.1891891891892</v>
      </c>
      <c r="E4" s="204">
        <v>-41.838351822504</v>
      </c>
    </row>
    <row r="5" ht="33" customHeight="1" spans="1:5">
      <c r="A5" s="32" t="s">
        <v>78</v>
      </c>
      <c r="B5" s="159">
        <v>4500</v>
      </c>
      <c r="C5" s="30">
        <v>1988</v>
      </c>
      <c r="D5" s="203">
        <f t="shared" si="0"/>
        <v>44.1777777777778</v>
      </c>
      <c r="E5" s="204">
        <v>-50.9135802469136</v>
      </c>
    </row>
    <row r="6" ht="33" customHeight="1" spans="1:5">
      <c r="A6" s="32" t="s">
        <v>79</v>
      </c>
      <c r="B6" s="159">
        <v>1000</v>
      </c>
      <c r="C6" s="30">
        <v>431</v>
      </c>
      <c r="D6" s="203">
        <f t="shared" si="0"/>
        <v>43.1</v>
      </c>
      <c r="E6" s="204">
        <v>-43.9531859557867</v>
      </c>
    </row>
    <row r="7" ht="33" customHeight="1" spans="1:5">
      <c r="A7" s="32" t="s">
        <v>80</v>
      </c>
      <c r="B7" s="159">
        <v>75500</v>
      </c>
      <c r="C7" s="30">
        <v>33424</v>
      </c>
      <c r="D7" s="203">
        <f t="shared" si="0"/>
        <v>44.2701986754967</v>
      </c>
      <c r="E7" s="204">
        <v>-51.0665397847888</v>
      </c>
    </row>
    <row r="8" ht="33" customHeight="1" spans="1:5">
      <c r="A8" s="32" t="s">
        <v>81</v>
      </c>
      <c r="B8" s="30"/>
      <c r="C8" s="30"/>
      <c r="D8" s="203"/>
      <c r="E8" s="204"/>
    </row>
    <row r="9" ht="33" customHeight="1" spans="1:5">
      <c r="A9" s="32" t="s">
        <v>82</v>
      </c>
      <c r="B9" s="30"/>
      <c r="C9" s="30"/>
      <c r="D9" s="203"/>
      <c r="E9" s="204"/>
    </row>
    <row r="10" ht="33" customHeight="1" spans="1:5">
      <c r="A10" s="205"/>
      <c r="B10" s="185"/>
      <c r="C10" s="185"/>
      <c r="D10" s="206"/>
      <c r="E10" s="207"/>
    </row>
    <row r="11" ht="33" customHeight="1" spans="1:5">
      <c r="A11" s="205"/>
      <c r="B11" s="185"/>
      <c r="C11" s="185"/>
      <c r="D11" s="206"/>
      <c r="E11" s="207"/>
    </row>
    <row r="12" ht="33" customHeight="1" spans="1:5">
      <c r="A12" s="205"/>
      <c r="B12" s="185"/>
      <c r="C12" s="185"/>
      <c r="D12" s="206"/>
      <c r="E12" s="207"/>
    </row>
    <row r="13" ht="33" customHeight="1" spans="1:5">
      <c r="A13" s="205"/>
      <c r="B13" s="185"/>
      <c r="C13" s="185"/>
      <c r="D13" s="206"/>
      <c r="E13" s="207"/>
    </row>
    <row r="14" ht="33" customHeight="1" spans="1:5">
      <c r="A14" s="205"/>
      <c r="B14" s="185"/>
      <c r="C14" s="185"/>
      <c r="D14" s="206"/>
      <c r="E14" s="207"/>
    </row>
    <row r="15" ht="33" customHeight="1" spans="1:5">
      <c r="A15" s="205"/>
      <c r="B15" s="185"/>
      <c r="C15" s="185"/>
      <c r="D15" s="206"/>
      <c r="E15" s="207"/>
    </row>
    <row r="16" ht="33" customHeight="1" spans="1:5">
      <c r="A16" s="205"/>
      <c r="B16" s="185"/>
      <c r="C16" s="185"/>
      <c r="D16" s="206"/>
      <c r="E16" s="207"/>
    </row>
    <row r="17" ht="33" customHeight="1" spans="1:5">
      <c r="A17" s="205"/>
      <c r="B17" s="185"/>
      <c r="C17" s="185"/>
      <c r="D17" s="206"/>
      <c r="E17" s="207"/>
    </row>
    <row r="18" ht="33" customHeight="1" spans="1:5">
      <c r="A18" s="208" t="s">
        <v>83</v>
      </c>
      <c r="B18" s="209">
        <f>SUM(B4:B9)</f>
        <v>81370</v>
      </c>
      <c r="C18" s="209">
        <f>SUM(C4:C9)</f>
        <v>36210</v>
      </c>
      <c r="D18" s="210">
        <f t="shared" si="0"/>
        <v>44.500430133956</v>
      </c>
      <c r="E18" s="211">
        <v>-50.9708343488504</v>
      </c>
    </row>
    <row r="19" ht="114.75" customHeight="1" spans="1:5">
      <c r="A19" s="212" t="s">
        <v>84</v>
      </c>
      <c r="B19" s="212"/>
      <c r="C19" s="212"/>
      <c r="D19" s="212"/>
      <c r="E19" s="212"/>
    </row>
  </sheetData>
  <mergeCells count="3">
    <mergeCell ref="A1:E1"/>
    <mergeCell ref="D2:E2"/>
    <mergeCell ref="A19:E19"/>
  </mergeCells>
  <printOptions horizontalCentered="1"/>
  <pageMargins left="0.590277777777778" right="0.590277777777778" top="0.699305555555556" bottom="0.590277777777778" header="0.196527777777778" footer="0.313888888888889"/>
  <pageSetup paperSize="9" firstPageNumber="3" orientation="portrait" useFirstPageNumber="1"/>
  <headerFooter>
    <oddFooter>&amp;C&amp;10第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1"/>
  <sheetViews>
    <sheetView showZeros="0" workbookViewId="0">
      <selection activeCell="A1" sqref="A1:E1"/>
    </sheetView>
  </sheetViews>
  <sheetFormatPr defaultColWidth="9" defaultRowHeight="15.75" outlineLevelCol="4"/>
  <cols>
    <col min="1" max="1" width="33.375" style="171" customWidth="1"/>
    <col min="2" max="5" width="11.625" style="171" customWidth="1"/>
    <col min="6" max="16384" width="9" style="171"/>
  </cols>
  <sheetData>
    <row r="1" s="169" customFormat="1" ht="36" customHeight="1" spans="1:5">
      <c r="A1" s="172" t="s">
        <v>85</v>
      </c>
      <c r="B1" s="172"/>
      <c r="C1" s="172"/>
      <c r="D1" s="172"/>
      <c r="E1" s="172"/>
    </row>
    <row r="2" s="170" customFormat="1" ht="26.25" customHeight="1" spans="1:5">
      <c r="A2" s="173"/>
      <c r="B2" s="173"/>
      <c r="C2" s="173"/>
      <c r="D2" s="173"/>
      <c r="E2" s="174" t="s">
        <v>1</v>
      </c>
    </row>
    <row r="3" s="170" customFormat="1" ht="35.1" customHeight="1" spans="1:5">
      <c r="A3" s="26" t="s">
        <v>46</v>
      </c>
      <c r="B3" s="175" t="s">
        <v>3</v>
      </c>
      <c r="C3" s="175" t="s">
        <v>4</v>
      </c>
      <c r="D3" s="176" t="s">
        <v>75</v>
      </c>
      <c r="E3" s="177" t="s">
        <v>49</v>
      </c>
    </row>
    <row r="4" s="170" customFormat="1" ht="35.1" customHeight="1" spans="1:5">
      <c r="A4" s="178" t="s">
        <v>56</v>
      </c>
      <c r="B4" s="159"/>
      <c r="C4" s="179">
        <v>37</v>
      </c>
      <c r="D4" s="180"/>
      <c r="E4" s="160">
        <v>94.7368421052632</v>
      </c>
    </row>
    <row r="5" s="170" customFormat="1" ht="35.1" customHeight="1" spans="1:5">
      <c r="A5" s="178" t="s">
        <v>57</v>
      </c>
      <c r="B5" s="159"/>
      <c r="C5" s="179"/>
      <c r="D5" s="180"/>
      <c r="E5" s="160">
        <v>-100</v>
      </c>
    </row>
    <row r="6" s="170" customFormat="1" ht="35.1" customHeight="1" spans="1:5">
      <c r="A6" s="178" t="s">
        <v>59</v>
      </c>
      <c r="B6" s="159"/>
      <c r="C6" s="179"/>
      <c r="D6" s="180"/>
      <c r="E6" s="160"/>
    </row>
    <row r="7" s="170" customFormat="1" ht="35.1" customHeight="1" spans="1:5">
      <c r="A7" s="178" t="s">
        <v>60</v>
      </c>
      <c r="B7" s="159">
        <v>70200</v>
      </c>
      <c r="C7" s="179">
        <v>36331</v>
      </c>
      <c r="D7" s="180">
        <f t="shared" ref="D7:D20" si="0">+C7/B7*100</f>
        <v>51.7535612535613</v>
      </c>
      <c r="E7" s="160">
        <v>-28.8534221090767</v>
      </c>
    </row>
    <row r="8" s="170" customFormat="1" ht="35.1" customHeight="1" spans="1:5">
      <c r="A8" s="178" t="s">
        <v>61</v>
      </c>
      <c r="B8" s="159"/>
      <c r="C8" s="179">
        <v>5</v>
      </c>
      <c r="D8" s="180"/>
      <c r="E8" s="160"/>
    </row>
    <row r="9" s="170" customFormat="1" ht="35.1" customHeight="1" spans="1:5">
      <c r="A9" s="178" t="s">
        <v>62</v>
      </c>
      <c r="B9" s="159"/>
      <c r="C9" s="179"/>
      <c r="D9" s="180"/>
      <c r="E9" s="160"/>
    </row>
    <row r="10" s="170" customFormat="1" ht="35.1" customHeight="1" spans="1:5">
      <c r="A10" s="178" t="s">
        <v>63</v>
      </c>
      <c r="B10" s="159">
        <v>370</v>
      </c>
      <c r="C10" s="179">
        <v>19</v>
      </c>
      <c r="D10" s="180">
        <f t="shared" si="0"/>
        <v>5.13513513513514</v>
      </c>
      <c r="E10" s="160">
        <v>-93.2384341637011</v>
      </c>
    </row>
    <row r="11" s="170" customFormat="1" ht="35.1" customHeight="1" spans="1:5">
      <c r="A11" s="178" t="s">
        <v>64</v>
      </c>
      <c r="B11" s="159"/>
      <c r="C11" s="159"/>
      <c r="D11" s="180"/>
      <c r="E11" s="160"/>
    </row>
    <row r="12" s="170" customFormat="1" ht="35.1" customHeight="1" spans="1:5">
      <c r="A12" s="178" t="s">
        <v>71</v>
      </c>
      <c r="B12" s="159"/>
      <c r="C12" s="159">
        <v>62</v>
      </c>
      <c r="D12" s="180"/>
      <c r="E12" s="160">
        <v>-33.3333333333333</v>
      </c>
    </row>
    <row r="13" s="170" customFormat="1" ht="35.1" customHeight="1" spans="1:5">
      <c r="A13" s="178" t="s">
        <v>86</v>
      </c>
      <c r="B13" s="159">
        <v>10800</v>
      </c>
      <c r="C13" s="159"/>
      <c r="D13" s="180"/>
      <c r="E13" s="160"/>
    </row>
    <row r="14" s="170" customFormat="1" ht="35.1" customHeight="1" spans="1:5">
      <c r="A14" s="181"/>
      <c r="B14" s="182"/>
      <c r="C14" s="182"/>
      <c r="D14" s="183"/>
      <c r="E14" s="184"/>
    </row>
    <row r="15" s="170" customFormat="1" ht="35.1" customHeight="1" spans="1:5">
      <c r="A15" s="181"/>
      <c r="B15" s="182"/>
      <c r="C15" s="182"/>
      <c r="D15" s="183"/>
      <c r="E15" s="184"/>
    </row>
    <row r="16" s="170" customFormat="1" ht="35.1" customHeight="1" spans="1:5">
      <c r="A16" s="181"/>
      <c r="B16" s="185"/>
      <c r="C16" s="185"/>
      <c r="D16" s="186"/>
      <c r="E16" s="187"/>
    </row>
    <row r="17" s="170" customFormat="1" ht="35.1" customHeight="1" spans="1:5">
      <c r="A17" s="181"/>
      <c r="B17" s="185"/>
      <c r="C17" s="185"/>
      <c r="D17" s="186"/>
      <c r="E17" s="187"/>
    </row>
    <row r="18" s="170" customFormat="1" ht="35.1" customHeight="1" spans="1:5">
      <c r="A18" s="181"/>
      <c r="B18" s="185"/>
      <c r="C18" s="185"/>
      <c r="D18" s="186"/>
      <c r="E18" s="187"/>
    </row>
    <row r="19" s="170" customFormat="1" ht="35.1" customHeight="1" spans="1:5">
      <c r="A19" s="181"/>
      <c r="B19" s="185"/>
      <c r="C19" s="185"/>
      <c r="D19" s="186"/>
      <c r="E19" s="187"/>
    </row>
    <row r="20" s="170" customFormat="1" ht="35.1" customHeight="1" spans="1:5">
      <c r="A20" s="188" t="s">
        <v>87</v>
      </c>
      <c r="B20" s="38">
        <f>SUM(B4:B13)</f>
        <v>81370</v>
      </c>
      <c r="C20" s="38">
        <f>SUM(C4:C12)</f>
        <v>36454</v>
      </c>
      <c r="D20" s="189">
        <f t="shared" si="0"/>
        <v>44.8002949489984</v>
      </c>
      <c r="E20" s="39">
        <v>-29.4101700166531</v>
      </c>
    </row>
    <row r="21" s="170" customFormat="1" ht="39" customHeight="1" spans="1:5">
      <c r="A21" s="190"/>
      <c r="B21" s="191"/>
      <c r="C21" s="191"/>
      <c r="D21" s="191"/>
      <c r="E21" s="191"/>
    </row>
  </sheetData>
  <mergeCells count="2">
    <mergeCell ref="A1:E1"/>
    <mergeCell ref="A21:E21"/>
  </mergeCells>
  <printOptions horizontalCentered="1"/>
  <pageMargins left="0.590277777777778" right="0.590277777777778" top="0.699305555555556" bottom="0.590277777777778" header="0.196527777777778" footer="0.313888888888889"/>
  <pageSetup paperSize="9" firstPageNumber="4" orientation="portrait" useFirstPageNumber="1"/>
  <headerFooter alignWithMargins="0" scaleWithDoc="0">
    <oddFooter>&amp;C&amp;10第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1" sqref="A1:D1"/>
    </sheetView>
  </sheetViews>
  <sheetFormatPr defaultColWidth="9" defaultRowHeight="14.25" outlineLevelCol="3"/>
  <cols>
    <col min="1" max="1" width="30.25" customWidth="1"/>
    <col min="2" max="4" width="15.625" customWidth="1"/>
  </cols>
  <sheetData>
    <row r="1" ht="36" customHeight="1" spans="1:4">
      <c r="A1" s="1" t="s">
        <v>88</v>
      </c>
      <c r="B1" s="1"/>
      <c r="C1" s="1"/>
      <c r="D1" s="1"/>
    </row>
    <row r="2" ht="19.5" customHeight="1" spans="1:4">
      <c r="A2" s="2"/>
      <c r="B2" s="2"/>
      <c r="C2" s="2"/>
      <c r="D2" s="3" t="s">
        <v>1</v>
      </c>
    </row>
    <row r="3" ht="32.25" customHeight="1" spans="1:4">
      <c r="A3" s="4" t="s">
        <v>89</v>
      </c>
      <c r="B3" s="5" t="s">
        <v>83</v>
      </c>
      <c r="C3" s="6" t="s">
        <v>90</v>
      </c>
      <c r="D3" s="7" t="s">
        <v>91</v>
      </c>
    </row>
    <row r="4" ht="19.5" customHeight="1" spans="1:4">
      <c r="A4" s="8" t="s">
        <v>92</v>
      </c>
      <c r="B4" s="9">
        <v>5912</v>
      </c>
      <c r="C4" s="9">
        <v>5912</v>
      </c>
      <c r="D4" s="10"/>
    </row>
    <row r="5" ht="19.5" customHeight="1" spans="1:4">
      <c r="A5" s="8" t="s">
        <v>93</v>
      </c>
      <c r="B5" s="9">
        <v>5170</v>
      </c>
      <c r="C5" s="9">
        <v>5170</v>
      </c>
      <c r="D5" s="10"/>
    </row>
    <row r="6" ht="19.5" customHeight="1" spans="1:4">
      <c r="A6" s="11" t="s">
        <v>94</v>
      </c>
      <c r="B6" s="12">
        <v>1234</v>
      </c>
      <c r="C6" s="12">
        <v>1234</v>
      </c>
      <c r="D6" s="10"/>
    </row>
    <row r="7" ht="19.5" customHeight="1" spans="1:4">
      <c r="A7" s="11" t="s">
        <v>95</v>
      </c>
      <c r="B7" s="12">
        <v>18</v>
      </c>
      <c r="C7" s="12">
        <v>18</v>
      </c>
      <c r="D7" s="10"/>
    </row>
    <row r="8" ht="19.5" customHeight="1" spans="1:4">
      <c r="A8" s="11" t="s">
        <v>96</v>
      </c>
      <c r="B8" s="12">
        <v>3918</v>
      </c>
      <c r="C8" s="12">
        <v>3918</v>
      </c>
      <c r="D8" s="13"/>
    </row>
    <row r="9" ht="19.5" customHeight="1" spans="1:4">
      <c r="A9" s="11" t="s">
        <v>97</v>
      </c>
      <c r="B9" s="12"/>
      <c r="C9" s="14"/>
      <c r="D9" s="10"/>
    </row>
    <row r="10" ht="19.5" customHeight="1" spans="1:4">
      <c r="A10" s="11" t="s">
        <v>98</v>
      </c>
      <c r="B10" s="12"/>
      <c r="C10" s="12"/>
      <c r="D10" s="15"/>
    </row>
    <row r="11" ht="19.5" customHeight="1" spans="1:4">
      <c r="A11" s="11" t="s">
        <v>99</v>
      </c>
      <c r="B11" s="12"/>
      <c r="C11" s="12"/>
      <c r="D11" s="10"/>
    </row>
    <row r="12" ht="19.5" customHeight="1" spans="1:4">
      <c r="A12" s="8" t="s">
        <v>100</v>
      </c>
      <c r="B12" s="9">
        <v>4574</v>
      </c>
      <c r="C12" s="9">
        <v>4574</v>
      </c>
      <c r="D12" s="10"/>
    </row>
    <row r="13" ht="19.5" customHeight="1" spans="1:4">
      <c r="A13" s="11" t="s">
        <v>101</v>
      </c>
      <c r="B13" s="12">
        <v>4269</v>
      </c>
      <c r="C13" s="12">
        <v>4269</v>
      </c>
      <c r="D13" s="10"/>
    </row>
    <row r="14" ht="19.5" customHeight="1" spans="1:4">
      <c r="A14" s="11" t="s">
        <v>102</v>
      </c>
      <c r="B14" s="12">
        <v>305</v>
      </c>
      <c r="C14" s="12">
        <v>305</v>
      </c>
      <c r="D14" s="10"/>
    </row>
    <row r="15" ht="19.5" customHeight="1" spans="1:4">
      <c r="A15" s="11" t="s">
        <v>103</v>
      </c>
      <c r="B15" s="12"/>
      <c r="C15" s="12"/>
      <c r="D15" s="10"/>
    </row>
    <row r="16" ht="19.5" customHeight="1" spans="1:4">
      <c r="A16" s="11" t="s">
        <v>104</v>
      </c>
      <c r="B16" s="12"/>
      <c r="C16" s="12"/>
      <c r="D16" s="10"/>
    </row>
    <row r="17" ht="19.5" customHeight="1" spans="1:4">
      <c r="A17" s="11" t="s">
        <v>105</v>
      </c>
      <c r="B17" s="12"/>
      <c r="C17" s="12"/>
      <c r="D17" s="10"/>
    </row>
    <row r="18" ht="19.5" customHeight="1" spans="1:4">
      <c r="A18" s="11"/>
      <c r="B18" s="12"/>
      <c r="C18" s="12"/>
      <c r="D18" s="10"/>
    </row>
    <row r="19" ht="19.5" customHeight="1" spans="1:4">
      <c r="A19" s="11"/>
      <c r="B19" s="12"/>
      <c r="C19" s="12"/>
      <c r="D19" s="10"/>
    </row>
    <row r="20" ht="19.5" customHeight="1" spans="1:4">
      <c r="A20" s="11"/>
      <c r="B20" s="12"/>
      <c r="C20" s="12"/>
      <c r="D20" s="10"/>
    </row>
    <row r="21" ht="19.5" customHeight="1" spans="1:4">
      <c r="A21" s="11"/>
      <c r="B21" s="12"/>
      <c r="C21" s="12"/>
      <c r="D21" s="10"/>
    </row>
    <row r="22" ht="19.5" customHeight="1" spans="1:4">
      <c r="A22" s="11"/>
      <c r="B22" s="12"/>
      <c r="C22" s="12"/>
      <c r="D22" s="10"/>
    </row>
    <row r="23" ht="19.5" customHeight="1" spans="1:4">
      <c r="A23" s="11"/>
      <c r="B23" s="12"/>
      <c r="C23" s="12"/>
      <c r="D23" s="10"/>
    </row>
    <row r="24" ht="19.5" customHeight="1" spans="1:4">
      <c r="A24" s="11"/>
      <c r="B24" s="12"/>
      <c r="C24" s="12"/>
      <c r="D24" s="10"/>
    </row>
    <row r="25" ht="19.5" customHeight="1" spans="1:4">
      <c r="A25" s="11"/>
      <c r="B25" s="12"/>
      <c r="C25" s="12"/>
      <c r="D25" s="10"/>
    </row>
    <row r="26" ht="19.5" customHeight="1" spans="1:4">
      <c r="A26" s="11"/>
      <c r="B26" s="12"/>
      <c r="C26" s="12"/>
      <c r="D26" s="10"/>
    </row>
    <row r="27" ht="19.5" customHeight="1" spans="1:4">
      <c r="A27" s="11"/>
      <c r="B27" s="12"/>
      <c r="C27" s="12"/>
      <c r="D27" s="10"/>
    </row>
    <row r="28" ht="19.5" customHeight="1" spans="1:4">
      <c r="A28" s="11"/>
      <c r="B28" s="12"/>
      <c r="C28" s="12"/>
      <c r="D28" s="10"/>
    </row>
    <row r="29" ht="19.5" customHeight="1" spans="1:4">
      <c r="A29" s="11"/>
      <c r="B29" s="12"/>
      <c r="C29" s="12"/>
      <c r="D29" s="10"/>
    </row>
    <row r="30" ht="19.5" customHeight="1" spans="1:4">
      <c r="A30" s="11"/>
      <c r="B30" s="12"/>
      <c r="C30" s="12"/>
      <c r="D30" s="10"/>
    </row>
    <row r="31" ht="19.5" customHeight="1" spans="1:4">
      <c r="A31" s="11"/>
      <c r="B31" s="12"/>
      <c r="C31" s="12"/>
      <c r="D31" s="10"/>
    </row>
    <row r="32" ht="19.5" customHeight="1" spans="1:4">
      <c r="A32" s="11"/>
      <c r="B32" s="12"/>
      <c r="C32" s="12"/>
      <c r="D32" s="10"/>
    </row>
    <row r="33" ht="19.5" customHeight="1" spans="1:4">
      <c r="A33" s="8" t="s">
        <v>106</v>
      </c>
      <c r="B33" s="9">
        <v>596</v>
      </c>
      <c r="C33" s="9">
        <v>596</v>
      </c>
      <c r="D33" s="10"/>
    </row>
    <row r="34" ht="19.5" customHeight="1" spans="1:4">
      <c r="A34" s="16" t="s">
        <v>107</v>
      </c>
      <c r="B34" s="17">
        <v>6508</v>
      </c>
      <c r="C34" s="17">
        <v>6508</v>
      </c>
      <c r="D34" s="18"/>
    </row>
  </sheetData>
  <mergeCells count="1">
    <mergeCell ref="A1:D1"/>
  </mergeCells>
  <printOptions horizontalCentered="1"/>
  <pageMargins left="0.786805555555556" right="0.707638888888889" top="0.699305555555556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zoomScale="160" zoomScaleNormal="160" workbookViewId="0">
      <selection activeCell="D35" sqref="D35"/>
    </sheetView>
  </sheetViews>
  <sheetFormatPr defaultColWidth="9.25" defaultRowHeight="15.75"/>
  <cols>
    <col min="1" max="1" width="31.625" style="148" customWidth="1"/>
    <col min="2" max="3" width="15.75" style="149" customWidth="1"/>
    <col min="4" max="4" width="15.75" style="148" customWidth="1"/>
    <col min="5" max="6" width="9.25" style="148"/>
    <col min="7" max="8" width="9.25" style="148" hidden="1" customWidth="1"/>
    <col min="9" max="16384" width="9.25" style="148"/>
  </cols>
  <sheetData>
    <row r="1" s="147" customFormat="1" ht="36" customHeight="1" spans="1:6">
      <c r="A1" s="122" t="s">
        <v>108</v>
      </c>
      <c r="B1" s="122"/>
      <c r="C1" s="122"/>
      <c r="D1" s="122"/>
      <c r="E1" s="150"/>
      <c r="F1" s="150"/>
    </row>
    <row r="2" ht="26.25" customHeight="1" spans="1:13">
      <c r="A2" s="151"/>
      <c r="B2" s="152"/>
      <c r="C2" s="152"/>
      <c r="D2" s="153" t="s">
        <v>109</v>
      </c>
      <c r="E2" s="154"/>
      <c r="F2" s="154"/>
      <c r="G2" s="154"/>
      <c r="H2" s="154"/>
      <c r="I2" s="154"/>
      <c r="J2" s="154"/>
      <c r="K2" s="154"/>
      <c r="L2" s="154"/>
      <c r="M2" s="154"/>
    </row>
    <row r="3" ht="29.25" customHeight="1" spans="1:13">
      <c r="A3" s="155" t="s">
        <v>74</v>
      </c>
      <c r="B3" s="156" t="s">
        <v>110</v>
      </c>
      <c r="C3" s="156" t="s">
        <v>111</v>
      </c>
      <c r="D3" s="157" t="s">
        <v>112</v>
      </c>
      <c r="E3" s="154"/>
      <c r="F3" s="154"/>
      <c r="G3" s="154"/>
      <c r="H3" s="154"/>
      <c r="I3" s="154"/>
      <c r="J3" s="154"/>
      <c r="K3" s="154"/>
      <c r="L3" s="154"/>
      <c r="M3" s="154"/>
    </row>
    <row r="4" ht="15" customHeight="1" spans="1:13">
      <c r="A4" s="158" t="s">
        <v>7</v>
      </c>
      <c r="B4" s="159">
        <f>SUM(B5:B19)</f>
        <v>63459</v>
      </c>
      <c r="C4" s="159">
        <f>SUM(C5:C19)</f>
        <v>72112</v>
      </c>
      <c r="D4" s="160">
        <f>+(C4-B4)/B4*100</f>
        <v>13.6355757260593</v>
      </c>
      <c r="E4" s="154"/>
      <c r="F4" s="154"/>
      <c r="G4" s="154"/>
      <c r="H4" s="154"/>
      <c r="I4" s="154"/>
      <c r="J4" s="154"/>
      <c r="K4" s="154"/>
      <c r="L4" s="154"/>
      <c r="M4" s="154"/>
    </row>
    <row r="5" ht="15" customHeight="1" spans="1:13">
      <c r="A5" s="161" t="s">
        <v>8</v>
      </c>
      <c r="B5" s="162">
        <v>18300</v>
      </c>
      <c r="C5" s="162">
        <v>21788</v>
      </c>
      <c r="D5" s="160">
        <f t="shared" ref="D5:D40" si="0">+(C5-B5)/B5*100</f>
        <v>19.0601092896175</v>
      </c>
      <c r="E5" s="154"/>
      <c r="F5" s="154"/>
      <c r="G5" s="154"/>
      <c r="H5" s="154"/>
      <c r="I5" s="154"/>
      <c r="J5" s="154"/>
      <c r="K5" s="154"/>
      <c r="L5" s="154"/>
      <c r="M5" s="154"/>
    </row>
    <row r="6" ht="15" customHeight="1" spans="1:13">
      <c r="A6" s="161" t="s">
        <v>9</v>
      </c>
      <c r="B6" s="162">
        <v>69</v>
      </c>
      <c r="C6" s="162"/>
      <c r="D6" s="160"/>
      <c r="E6" s="154"/>
      <c r="F6" s="154"/>
      <c r="G6" s="154">
        <f>+B5+B6</f>
        <v>18369</v>
      </c>
      <c r="H6" s="154">
        <f>+C5/G6</f>
        <v>1.1861288039632</v>
      </c>
      <c r="I6" s="154"/>
      <c r="J6" s="154"/>
      <c r="K6" s="154"/>
      <c r="L6" s="154"/>
      <c r="M6" s="154"/>
    </row>
    <row r="7" ht="15" customHeight="1" spans="1:13">
      <c r="A7" s="161" t="s">
        <v>10</v>
      </c>
      <c r="B7" s="162">
        <v>5233</v>
      </c>
      <c r="C7" s="162">
        <v>6244</v>
      </c>
      <c r="D7" s="160">
        <f t="shared" si="0"/>
        <v>19.3197018918402</v>
      </c>
      <c r="E7" s="154"/>
      <c r="F7" s="154"/>
      <c r="G7" s="154"/>
      <c r="H7" s="154"/>
      <c r="I7" s="154"/>
      <c r="J7" s="154"/>
      <c r="K7" s="154"/>
      <c r="L7" s="154"/>
      <c r="M7" s="154"/>
    </row>
    <row r="8" ht="15" customHeight="1" spans="1:13">
      <c r="A8" s="161" t="s">
        <v>11</v>
      </c>
      <c r="B8" s="159"/>
      <c r="C8" s="159"/>
      <c r="D8" s="160"/>
      <c r="E8" s="154"/>
      <c r="F8" s="154"/>
      <c r="G8" s="154"/>
      <c r="H8" s="154"/>
      <c r="I8" s="154"/>
      <c r="J8" s="154"/>
      <c r="K8" s="154"/>
      <c r="L8" s="154"/>
      <c r="M8" s="154"/>
    </row>
    <row r="9" ht="15" customHeight="1" spans="1:13">
      <c r="A9" s="161" t="s">
        <v>12</v>
      </c>
      <c r="B9" s="162">
        <v>3294</v>
      </c>
      <c r="C9" s="162">
        <v>3920</v>
      </c>
      <c r="D9" s="160">
        <f t="shared" si="0"/>
        <v>19.0042501517911</v>
      </c>
      <c r="E9" s="154"/>
      <c r="F9" s="154"/>
      <c r="G9" s="154"/>
      <c r="H9" s="154"/>
      <c r="I9" s="154"/>
      <c r="J9" s="154"/>
      <c r="K9" s="154"/>
      <c r="L9" s="154"/>
      <c r="M9" s="154"/>
    </row>
    <row r="10" ht="15" customHeight="1" spans="1:13">
      <c r="A10" s="161" t="s">
        <v>13</v>
      </c>
      <c r="B10" s="162">
        <v>3</v>
      </c>
      <c r="C10" s="162"/>
      <c r="D10" s="160"/>
      <c r="E10" s="154"/>
      <c r="F10" s="154"/>
      <c r="G10" s="154"/>
      <c r="H10" s="154"/>
      <c r="I10" s="154"/>
      <c r="J10" s="154"/>
      <c r="K10" s="154"/>
      <c r="L10" s="154"/>
      <c r="M10" s="154"/>
    </row>
    <row r="11" ht="15" customHeight="1" spans="1:13">
      <c r="A11" s="161" t="s">
        <v>14</v>
      </c>
      <c r="B11" s="162">
        <v>4300</v>
      </c>
      <c r="C11" s="162">
        <v>5150</v>
      </c>
      <c r="D11" s="160">
        <f t="shared" si="0"/>
        <v>19.7674418604651</v>
      </c>
      <c r="E11" s="154"/>
      <c r="F11" s="154"/>
      <c r="G11" s="154"/>
      <c r="H11" s="154"/>
      <c r="I11" s="154"/>
      <c r="J11" s="154"/>
      <c r="K11" s="154"/>
      <c r="L11" s="154"/>
      <c r="M11" s="154"/>
    </row>
    <row r="12" ht="15" customHeight="1" spans="1:13">
      <c r="A12" s="161" t="s">
        <v>15</v>
      </c>
      <c r="B12" s="162">
        <v>4300</v>
      </c>
      <c r="C12" s="162">
        <v>5150</v>
      </c>
      <c r="D12" s="160">
        <f t="shared" si="0"/>
        <v>19.7674418604651</v>
      </c>
      <c r="E12" s="154"/>
      <c r="F12" s="154"/>
      <c r="G12" s="154"/>
      <c r="H12" s="154"/>
      <c r="I12" s="154"/>
      <c r="J12" s="154"/>
      <c r="K12" s="154"/>
      <c r="L12" s="154"/>
      <c r="M12" s="154"/>
    </row>
    <row r="13" ht="15" customHeight="1" spans="1:13">
      <c r="A13" s="161" t="s">
        <v>16</v>
      </c>
      <c r="B13" s="162">
        <v>1000</v>
      </c>
      <c r="C13" s="162">
        <v>1200</v>
      </c>
      <c r="D13" s="160">
        <f t="shared" si="0"/>
        <v>20</v>
      </c>
      <c r="E13" s="154"/>
      <c r="F13" s="154"/>
      <c r="G13" s="154"/>
      <c r="H13" s="154"/>
      <c r="I13" s="154"/>
      <c r="J13" s="154"/>
      <c r="K13" s="154"/>
      <c r="L13" s="154"/>
      <c r="M13" s="154"/>
    </row>
    <row r="14" ht="15" customHeight="1" spans="1:13">
      <c r="A14" s="161" t="s">
        <v>17</v>
      </c>
      <c r="B14" s="162">
        <v>12460</v>
      </c>
      <c r="C14" s="162">
        <v>12460</v>
      </c>
      <c r="D14" s="160"/>
      <c r="E14" s="154"/>
      <c r="F14" s="154"/>
      <c r="G14" s="154"/>
      <c r="H14" s="154"/>
      <c r="I14" s="154"/>
      <c r="J14" s="154"/>
      <c r="K14" s="154"/>
      <c r="L14" s="154"/>
      <c r="M14" s="154"/>
    </row>
    <row r="15" ht="15" customHeight="1" spans="1:13">
      <c r="A15" s="161" t="s">
        <v>18</v>
      </c>
      <c r="B15" s="162">
        <v>5600</v>
      </c>
      <c r="C15" s="162">
        <v>6700</v>
      </c>
      <c r="D15" s="160">
        <f t="shared" si="0"/>
        <v>19.6428571428571</v>
      </c>
      <c r="E15" s="154"/>
      <c r="F15" s="154"/>
      <c r="G15" s="154"/>
      <c r="H15" s="154"/>
      <c r="I15" s="154"/>
      <c r="J15" s="154"/>
      <c r="K15" s="154"/>
      <c r="L15" s="154"/>
      <c r="M15" s="154"/>
    </row>
    <row r="16" ht="15" customHeight="1" spans="1:13">
      <c r="A16" s="161" t="s">
        <v>19</v>
      </c>
      <c r="B16" s="162">
        <v>2900</v>
      </c>
      <c r="C16" s="162">
        <v>3500</v>
      </c>
      <c r="D16" s="160"/>
      <c r="E16" s="154"/>
      <c r="F16" s="154"/>
      <c r="G16" s="154"/>
      <c r="H16" s="154"/>
      <c r="I16" s="154"/>
      <c r="J16" s="154"/>
      <c r="K16" s="154"/>
      <c r="L16" s="154"/>
      <c r="M16" s="154"/>
    </row>
    <row r="17" ht="15" customHeight="1" spans="1:13">
      <c r="A17" s="161" t="s">
        <v>20</v>
      </c>
      <c r="B17" s="162">
        <v>2840</v>
      </c>
      <c r="C17" s="162">
        <v>2800</v>
      </c>
      <c r="D17" s="160">
        <f t="shared" si="0"/>
        <v>-1.40845070422535</v>
      </c>
      <c r="E17" s="154"/>
      <c r="F17" s="154"/>
      <c r="G17" s="154"/>
      <c r="H17" s="154"/>
      <c r="I17" s="154"/>
      <c r="J17" s="154"/>
      <c r="K17" s="154"/>
      <c r="L17" s="154"/>
      <c r="M17" s="154"/>
    </row>
    <row r="18" ht="15" customHeight="1" spans="1:13">
      <c r="A18" s="161" t="s">
        <v>21</v>
      </c>
      <c r="B18" s="162">
        <v>3160</v>
      </c>
      <c r="C18" s="162">
        <v>3200</v>
      </c>
      <c r="D18" s="160">
        <f t="shared" si="0"/>
        <v>1.26582278481013</v>
      </c>
      <c r="E18" s="154"/>
      <c r="F18" s="154"/>
      <c r="G18" s="154"/>
      <c r="H18" s="154"/>
      <c r="I18" s="154"/>
      <c r="J18" s="154"/>
      <c r="K18" s="154"/>
      <c r="L18" s="154"/>
      <c r="M18" s="154"/>
    </row>
    <row r="19" ht="15" customHeight="1" spans="1:13">
      <c r="A19" s="161" t="s">
        <v>22</v>
      </c>
      <c r="B19" s="159"/>
      <c r="C19" s="159"/>
      <c r="D19" s="160"/>
      <c r="E19" s="154"/>
      <c r="F19" s="154"/>
      <c r="G19" s="154"/>
      <c r="H19" s="154"/>
      <c r="I19" s="154"/>
      <c r="J19" s="154"/>
      <c r="K19" s="154"/>
      <c r="L19" s="154"/>
      <c r="M19" s="154"/>
    </row>
    <row r="20" ht="15" customHeight="1" spans="1:13">
      <c r="A20" s="158" t="s">
        <v>23</v>
      </c>
      <c r="B20" s="159">
        <f>SUM(B21:B28)</f>
        <v>47260</v>
      </c>
      <c r="C20" s="159">
        <f>SUM(C21:C28)</f>
        <v>43900</v>
      </c>
      <c r="D20" s="160">
        <f t="shared" si="0"/>
        <v>-7.10960643250106</v>
      </c>
      <c r="E20" s="154"/>
      <c r="F20" s="154"/>
      <c r="G20" s="154"/>
      <c r="H20" s="154"/>
      <c r="I20" s="154"/>
      <c r="J20" s="154"/>
      <c r="K20" s="154"/>
      <c r="L20" s="154"/>
      <c r="M20" s="154"/>
    </row>
    <row r="21" ht="15" customHeight="1" spans="1:13">
      <c r="A21" s="161" t="s">
        <v>24</v>
      </c>
      <c r="B21" s="162">
        <v>6260</v>
      </c>
      <c r="C21" s="162">
        <v>7900</v>
      </c>
      <c r="D21" s="160">
        <f t="shared" si="0"/>
        <v>26.1980830670927</v>
      </c>
      <c r="E21" s="154"/>
      <c r="F21" s="154"/>
      <c r="G21" s="154"/>
      <c r="H21" s="154"/>
      <c r="I21" s="154"/>
      <c r="J21" s="154"/>
      <c r="K21" s="154"/>
      <c r="L21" s="154"/>
      <c r="M21" s="154"/>
    </row>
    <row r="22" ht="15" customHeight="1" spans="1:13">
      <c r="A22" s="161" t="s">
        <v>25</v>
      </c>
      <c r="B22" s="162">
        <v>4300</v>
      </c>
      <c r="C22" s="162">
        <v>2000</v>
      </c>
      <c r="D22" s="160">
        <f t="shared" si="0"/>
        <v>-53.4883720930233</v>
      </c>
      <c r="E22" s="154"/>
      <c r="F22" s="154"/>
      <c r="G22" s="154"/>
      <c r="H22" s="154"/>
      <c r="I22" s="154"/>
      <c r="J22" s="154"/>
      <c r="K22" s="154"/>
      <c r="L22" s="154"/>
      <c r="M22" s="154"/>
    </row>
    <row r="23" ht="15" customHeight="1" spans="1:13">
      <c r="A23" s="161" t="s">
        <v>26</v>
      </c>
      <c r="B23" s="162">
        <v>400</v>
      </c>
      <c r="C23" s="162">
        <v>400</v>
      </c>
      <c r="D23" s="160"/>
      <c r="E23" s="154"/>
      <c r="F23" s="154"/>
      <c r="G23" s="154"/>
      <c r="H23" s="154"/>
      <c r="I23" s="154"/>
      <c r="J23" s="154"/>
      <c r="K23" s="154"/>
      <c r="L23" s="154"/>
      <c r="M23" s="154"/>
    </row>
    <row r="24" ht="15" customHeight="1" spans="1:13">
      <c r="A24" s="161" t="s">
        <v>27</v>
      </c>
      <c r="B24" s="159"/>
      <c r="C24" s="162"/>
      <c r="D24" s="160"/>
      <c r="E24" s="154"/>
      <c r="F24" s="154"/>
      <c r="G24" s="154"/>
      <c r="H24" s="154"/>
      <c r="I24" s="154"/>
      <c r="J24" s="154"/>
      <c r="K24" s="154"/>
      <c r="L24" s="154"/>
      <c r="M24" s="154"/>
    </row>
    <row r="25" ht="15" customHeight="1" spans="1:13">
      <c r="A25" s="161" t="s">
        <v>28</v>
      </c>
      <c r="B25" s="162">
        <v>31870</v>
      </c>
      <c r="C25" s="162">
        <v>29600</v>
      </c>
      <c r="D25" s="160">
        <f t="shared" si="0"/>
        <v>-7.12268591151553</v>
      </c>
      <c r="E25" s="154"/>
      <c r="F25" s="154"/>
      <c r="G25" s="154"/>
      <c r="H25" s="154"/>
      <c r="I25" s="154"/>
      <c r="J25" s="154"/>
      <c r="K25" s="154"/>
      <c r="L25" s="154"/>
      <c r="M25" s="154"/>
    </row>
    <row r="26" ht="15" customHeight="1" spans="1:13">
      <c r="A26" s="161" t="s">
        <v>29</v>
      </c>
      <c r="B26" s="162">
        <v>10</v>
      </c>
      <c r="C26" s="159"/>
      <c r="D26" s="160"/>
      <c r="E26" s="154"/>
      <c r="F26" s="154"/>
      <c r="G26" s="154"/>
      <c r="H26" s="154"/>
      <c r="I26" s="154"/>
      <c r="J26" s="154"/>
      <c r="K26" s="154"/>
      <c r="L26" s="154"/>
      <c r="M26" s="154"/>
    </row>
    <row r="27" ht="15" customHeight="1" spans="1:13">
      <c r="A27" s="161" t="s">
        <v>30</v>
      </c>
      <c r="B27" s="162">
        <v>3000</v>
      </c>
      <c r="C27" s="162">
        <v>4000</v>
      </c>
      <c r="D27" s="160">
        <f t="shared" si="0"/>
        <v>33.3333333333333</v>
      </c>
      <c r="E27" s="154"/>
      <c r="F27" s="154"/>
      <c r="G27" s="154"/>
      <c r="H27" s="154"/>
      <c r="I27" s="154"/>
      <c r="J27" s="154"/>
      <c r="K27" s="154"/>
      <c r="L27" s="154"/>
      <c r="M27" s="154"/>
    </row>
    <row r="28" ht="15" customHeight="1" spans="1:13">
      <c r="A28" s="161" t="s">
        <v>31</v>
      </c>
      <c r="B28" s="162">
        <v>1420</v>
      </c>
      <c r="C28" s="159"/>
      <c r="D28" s="160">
        <f t="shared" si="0"/>
        <v>-100</v>
      </c>
      <c r="E28" s="154"/>
      <c r="F28" s="154"/>
      <c r="G28" s="154"/>
      <c r="H28" s="154"/>
      <c r="I28" s="154"/>
      <c r="J28" s="154"/>
      <c r="K28" s="154"/>
      <c r="L28" s="154"/>
      <c r="M28" s="154"/>
    </row>
    <row r="29" ht="15" customHeight="1" spans="1:13">
      <c r="A29" s="163" t="s">
        <v>32</v>
      </c>
      <c r="B29" s="159">
        <f>+B4+B20</f>
        <v>110719</v>
      </c>
      <c r="C29" s="159">
        <f>+C4+C20</f>
        <v>116012</v>
      </c>
      <c r="D29" s="160">
        <f t="shared" si="0"/>
        <v>4.78057063376656</v>
      </c>
      <c r="E29" s="154"/>
      <c r="F29" s="154"/>
      <c r="G29" s="154"/>
      <c r="H29" s="154"/>
      <c r="I29" s="154"/>
      <c r="J29" s="154"/>
      <c r="K29" s="154"/>
      <c r="L29" s="154"/>
      <c r="M29" s="154"/>
    </row>
    <row r="30" ht="15" customHeight="1" spans="1:13">
      <c r="A30" s="158" t="s">
        <v>33</v>
      </c>
      <c r="B30" s="159">
        <f>SUM(B31:B33)</f>
        <v>42763.1428571429</v>
      </c>
      <c r="C30" s="159">
        <f>SUM(C31:C33)</f>
        <v>50829.6666666667</v>
      </c>
      <c r="D30" s="160">
        <f t="shared" si="0"/>
        <v>18.8632623108908</v>
      </c>
      <c r="E30" s="154"/>
      <c r="F30" s="154"/>
      <c r="G30" s="154"/>
      <c r="H30" s="154"/>
      <c r="I30" s="154"/>
      <c r="J30" s="154"/>
      <c r="K30" s="154"/>
      <c r="L30" s="154"/>
      <c r="M30" s="154"/>
    </row>
    <row r="31" ht="15" customHeight="1" spans="1:13">
      <c r="A31" s="161" t="s">
        <v>34</v>
      </c>
      <c r="B31" s="159">
        <v>24400</v>
      </c>
      <c r="C31" s="162">
        <v>29049.6666666667</v>
      </c>
      <c r="D31" s="160">
        <f t="shared" si="0"/>
        <v>19.0560109289618</v>
      </c>
      <c r="E31" s="154"/>
      <c r="F31" s="154"/>
      <c r="G31" s="154"/>
      <c r="H31" s="154"/>
      <c r="I31" s="154"/>
      <c r="J31" s="154"/>
      <c r="K31" s="154"/>
      <c r="L31" s="154"/>
      <c r="M31" s="154"/>
    </row>
    <row r="32" ht="15" customHeight="1" spans="1:13">
      <c r="A32" s="161" t="s">
        <v>35</v>
      </c>
      <c r="B32" s="159">
        <v>92</v>
      </c>
      <c r="C32" s="159"/>
      <c r="D32" s="160">
        <f t="shared" si="0"/>
        <v>-100</v>
      </c>
      <c r="E32" s="154"/>
      <c r="F32" s="154"/>
      <c r="G32" s="154"/>
      <c r="H32" s="154"/>
      <c r="I32" s="154"/>
      <c r="J32" s="154"/>
      <c r="K32" s="154"/>
      <c r="L32" s="154"/>
      <c r="M32" s="154"/>
    </row>
    <row r="33" ht="15" customHeight="1" spans="1:13">
      <c r="A33" s="161" t="s">
        <v>36</v>
      </c>
      <c r="B33" s="159">
        <v>18271.1428571429</v>
      </c>
      <c r="C33" s="162">
        <v>21780</v>
      </c>
      <c r="D33" s="160">
        <f t="shared" si="0"/>
        <v>19.2043659791396</v>
      </c>
      <c r="E33" s="154"/>
      <c r="F33" s="154"/>
      <c r="G33" s="154"/>
      <c r="H33" s="154"/>
      <c r="I33" s="154"/>
      <c r="J33" s="154"/>
      <c r="K33" s="154"/>
      <c r="L33" s="154"/>
      <c r="M33" s="154"/>
    </row>
    <row r="34" ht="15" customHeight="1" spans="1:13">
      <c r="A34" s="158" t="s">
        <v>37</v>
      </c>
      <c r="B34" s="159">
        <f>SUM(B35:B39)</f>
        <v>15118</v>
      </c>
      <c r="C34" s="159">
        <f>SUM(C35:C39)</f>
        <v>16958.6666666667</v>
      </c>
      <c r="D34" s="160">
        <f t="shared" si="0"/>
        <v>12.1753318340171</v>
      </c>
      <c r="E34" s="154"/>
      <c r="F34" s="154"/>
      <c r="G34" s="154"/>
      <c r="H34" s="154"/>
      <c r="I34" s="154"/>
      <c r="J34" s="154"/>
      <c r="K34" s="154"/>
      <c r="L34" s="154"/>
      <c r="M34" s="154"/>
    </row>
    <row r="35" ht="15" customHeight="1" spans="1:13">
      <c r="A35" s="161" t="s">
        <v>38</v>
      </c>
      <c r="B35" s="159">
        <v>6100</v>
      </c>
      <c r="C35" s="162">
        <v>7262.66666666667</v>
      </c>
      <c r="D35" s="160">
        <f t="shared" si="0"/>
        <v>19.0601092896175</v>
      </c>
      <c r="E35" s="154"/>
      <c r="F35" s="154"/>
      <c r="G35" s="154"/>
      <c r="H35" s="154"/>
      <c r="I35" s="154"/>
      <c r="J35" s="154"/>
      <c r="K35" s="154"/>
      <c r="L35" s="154"/>
      <c r="M35" s="154"/>
    </row>
    <row r="36" ht="15" customHeight="1" spans="1:13">
      <c r="A36" s="161" t="s">
        <v>113</v>
      </c>
      <c r="B36" s="159">
        <v>23</v>
      </c>
      <c r="C36" s="159"/>
      <c r="D36" s="160"/>
      <c r="E36" s="154"/>
      <c r="F36" s="154"/>
      <c r="G36" s="154"/>
      <c r="H36" s="154"/>
      <c r="I36" s="154"/>
      <c r="J36" s="154"/>
      <c r="K36" s="154"/>
      <c r="L36" s="154"/>
      <c r="M36" s="154"/>
    </row>
    <row r="37" ht="15" customHeight="1" spans="1:13">
      <c r="A37" s="161" t="s">
        <v>40</v>
      </c>
      <c r="B37" s="159">
        <v>3654</v>
      </c>
      <c r="C37" s="162">
        <v>4356</v>
      </c>
      <c r="D37" s="160">
        <f t="shared" si="0"/>
        <v>19.2118226600985</v>
      </c>
      <c r="E37" s="154"/>
      <c r="F37" s="154"/>
      <c r="G37" s="154"/>
      <c r="H37" s="154"/>
      <c r="I37" s="154"/>
      <c r="J37" s="154"/>
      <c r="K37" s="154"/>
      <c r="L37" s="154"/>
      <c r="M37" s="154"/>
    </row>
    <row r="38" ht="15" customHeight="1" spans="1:13">
      <c r="A38" s="161" t="s">
        <v>41</v>
      </c>
      <c r="B38" s="159">
        <v>1</v>
      </c>
      <c r="C38" s="159"/>
      <c r="D38" s="160"/>
      <c r="E38" s="154"/>
      <c r="F38" s="154"/>
      <c r="G38" s="154"/>
      <c r="H38" s="154"/>
      <c r="I38" s="154"/>
      <c r="J38" s="154"/>
      <c r="K38" s="154"/>
      <c r="L38" s="154"/>
      <c r="M38" s="154"/>
    </row>
    <row r="39" ht="15" customHeight="1" spans="1:13">
      <c r="A39" s="161" t="s">
        <v>42</v>
      </c>
      <c r="B39" s="159">
        <v>5340</v>
      </c>
      <c r="C39" s="162">
        <v>5340</v>
      </c>
      <c r="D39" s="160"/>
      <c r="E39" s="154"/>
      <c r="F39" s="154"/>
      <c r="G39" s="154"/>
      <c r="H39" s="154"/>
      <c r="I39" s="154"/>
      <c r="J39" s="154"/>
      <c r="K39" s="154"/>
      <c r="L39" s="154"/>
      <c r="M39" s="154"/>
    </row>
    <row r="40" ht="15" customHeight="1" spans="1:13">
      <c r="A40" s="164" t="s">
        <v>43</v>
      </c>
      <c r="B40" s="165">
        <f>+B29+B30+B34</f>
        <v>168600.142857143</v>
      </c>
      <c r="C40" s="165">
        <f>+C29+C30+C34</f>
        <v>183800.333333333</v>
      </c>
      <c r="D40" s="166">
        <f t="shared" si="0"/>
        <v>9.01552645128528</v>
      </c>
      <c r="E40" s="154"/>
      <c r="F40" s="154"/>
      <c r="G40" s="154"/>
      <c r="H40" s="154"/>
      <c r="I40" s="154"/>
      <c r="J40" s="154"/>
      <c r="K40" s="154"/>
      <c r="L40" s="154"/>
      <c r="M40" s="154"/>
    </row>
    <row r="41" ht="58.5" customHeight="1" spans="1:13">
      <c r="A41" s="167" t="s">
        <v>44</v>
      </c>
      <c r="B41" s="167"/>
      <c r="C41" s="167"/>
      <c r="D41" s="167"/>
      <c r="E41" s="154"/>
      <c r="F41" s="154"/>
      <c r="G41" s="154"/>
      <c r="H41" s="154"/>
      <c r="I41" s="154"/>
      <c r="J41" s="154"/>
      <c r="K41" s="154"/>
      <c r="L41" s="154"/>
      <c r="M41" s="154"/>
    </row>
    <row r="42" ht="14.25" spans="1:13">
      <c r="A42" s="154"/>
      <c r="B42" s="168"/>
      <c r="C42" s="168"/>
      <c r="D42" s="154"/>
      <c r="E42" s="154"/>
      <c r="F42" s="154"/>
      <c r="G42" s="154"/>
      <c r="H42" s="154"/>
      <c r="I42" s="154"/>
      <c r="J42" s="154"/>
      <c r="K42" s="154"/>
      <c r="L42" s="154"/>
      <c r="M42" s="154"/>
    </row>
  </sheetData>
  <mergeCells count="2">
    <mergeCell ref="A1:D1"/>
    <mergeCell ref="A41:D41"/>
  </mergeCells>
  <printOptions horizontalCentered="1"/>
  <pageMargins left="0.590277777777778" right="0.590277777777778" top="0.699305555555556" bottom="0.590277777777778" header="0.196527777777778" footer="0.313888888888889"/>
  <pageSetup paperSize="9" firstPageNumber="6" orientation="portrait" useFirstPageNumber="1" horizontalDpi="180" verticalDpi="180"/>
  <headerFooter alignWithMargins="0" scaleWithDoc="0">
    <oddFooter>&amp;C&amp;10第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Zeros="0" zoomScale="205" zoomScaleNormal="205" workbookViewId="0">
      <selection activeCell="A1" sqref="A1:D1"/>
    </sheetView>
  </sheetViews>
  <sheetFormatPr defaultColWidth="9" defaultRowHeight="15.75"/>
  <cols>
    <col min="1" max="1" width="32.25" style="120" customWidth="1"/>
    <col min="2" max="2" width="14.375" style="120" customWidth="1"/>
    <col min="3" max="3" width="14.25" style="121" customWidth="1"/>
    <col min="4" max="4" width="13.75" style="121" customWidth="1"/>
    <col min="5" max="12" width="9" style="120" hidden="1" customWidth="1"/>
    <col min="13" max="16384" width="9" style="120"/>
  </cols>
  <sheetData>
    <row r="1" s="118" customFormat="1" ht="36" customHeight="1" spans="1:6">
      <c r="A1" s="122" t="s">
        <v>114</v>
      </c>
      <c r="B1" s="122"/>
      <c r="C1" s="122"/>
      <c r="D1" s="122"/>
      <c r="E1" s="123"/>
      <c r="F1" s="123"/>
    </row>
    <row r="2" ht="26.25" customHeight="1" spans="1:13">
      <c r="A2" s="124"/>
      <c r="B2" s="124"/>
      <c r="C2" s="125"/>
      <c r="D2" s="126" t="s">
        <v>115</v>
      </c>
      <c r="E2" s="127"/>
      <c r="F2" s="127"/>
      <c r="G2" s="127"/>
      <c r="H2" s="127"/>
      <c r="I2" s="127"/>
      <c r="J2" s="127"/>
      <c r="K2" s="127"/>
      <c r="L2" s="127"/>
      <c r="M2" s="127"/>
    </row>
    <row r="3" ht="29.25" customHeight="1" spans="1:13">
      <c r="A3" s="26" t="s">
        <v>116</v>
      </c>
      <c r="B3" s="128" t="s">
        <v>117</v>
      </c>
      <c r="C3" s="128" t="s">
        <v>118</v>
      </c>
      <c r="D3" s="129" t="s">
        <v>112</v>
      </c>
      <c r="E3" s="130" t="s">
        <v>119</v>
      </c>
      <c r="F3" s="127" t="s">
        <v>3</v>
      </c>
      <c r="G3" s="127"/>
      <c r="H3" s="127"/>
      <c r="I3" s="127"/>
      <c r="J3" s="127" t="s">
        <v>120</v>
      </c>
      <c r="K3" s="127"/>
      <c r="L3" s="127"/>
      <c r="M3" s="127"/>
    </row>
    <row r="4" s="119" customFormat="1" ht="22.5" customHeight="1" spans="1:13">
      <c r="A4" s="131" t="s">
        <v>50</v>
      </c>
      <c r="B4" s="132">
        <v>8073</v>
      </c>
      <c r="C4" s="133">
        <v>9872</v>
      </c>
      <c r="D4" s="134">
        <f>+(C4-B4)/B4*100</f>
        <v>22.2841570667658</v>
      </c>
      <c r="E4" s="127">
        <v>42029</v>
      </c>
      <c r="F4" s="127">
        <v>40043</v>
      </c>
      <c r="G4" s="127">
        <f>+E4/F4</f>
        <v>1.04959668356517</v>
      </c>
      <c r="H4" s="127">
        <v>4.42</v>
      </c>
      <c r="I4" s="127">
        <f>C4/(H4/100+1)</f>
        <v>9454.12756176978</v>
      </c>
      <c r="J4" s="127">
        <f>ROUND(I4,0)</f>
        <v>9454</v>
      </c>
      <c r="K4" s="143">
        <f>+B4-F4</f>
        <v>-31970</v>
      </c>
      <c r="L4" s="143">
        <f>+E4+B4</f>
        <v>50102</v>
      </c>
      <c r="M4" s="127"/>
    </row>
    <row r="5" s="119" customFormat="1" ht="22.5" customHeight="1" spans="1:13">
      <c r="A5" s="131" t="s">
        <v>51</v>
      </c>
      <c r="B5" s="132"/>
      <c r="C5" s="133"/>
      <c r="D5" s="134"/>
      <c r="E5" s="127">
        <v>0</v>
      </c>
      <c r="F5" s="127">
        <v>0</v>
      </c>
      <c r="G5" s="127" t="e">
        <f t="shared" ref="G5:G26" si="0">+E5/F5</f>
        <v>#DIV/0!</v>
      </c>
      <c r="H5" s="127"/>
      <c r="I5" s="127">
        <f t="shared" ref="I5:I24" si="1">C5/(H5/100+1)</f>
        <v>0</v>
      </c>
      <c r="J5" s="127">
        <f t="shared" ref="J5:J24" si="2">ROUND(I5,0)</f>
        <v>0</v>
      </c>
      <c r="K5" s="143">
        <f t="shared" ref="K5:K24" si="3">+B5-F5</f>
        <v>0</v>
      </c>
      <c r="L5" s="143">
        <f t="shared" ref="L5:L27" si="4">+E5+B5</f>
        <v>0</v>
      </c>
      <c r="M5" s="127"/>
    </row>
    <row r="6" s="119" customFormat="1" ht="22.5" customHeight="1" spans="1:13">
      <c r="A6" s="131" t="s">
        <v>52</v>
      </c>
      <c r="B6" s="132"/>
      <c r="C6" s="133"/>
      <c r="D6" s="134"/>
      <c r="E6" s="127">
        <v>1065</v>
      </c>
      <c r="F6" s="127">
        <v>0</v>
      </c>
      <c r="G6" s="127" t="e">
        <f t="shared" si="0"/>
        <v>#DIV/0!</v>
      </c>
      <c r="H6" s="127">
        <v>51.94</v>
      </c>
      <c r="I6" s="127">
        <f t="shared" si="1"/>
        <v>0</v>
      </c>
      <c r="J6" s="127">
        <f t="shared" si="2"/>
        <v>0</v>
      </c>
      <c r="K6" s="143">
        <f t="shared" si="3"/>
        <v>0</v>
      </c>
      <c r="L6" s="143">
        <f t="shared" si="4"/>
        <v>1065</v>
      </c>
      <c r="M6" s="127"/>
    </row>
    <row r="7" s="119" customFormat="1" ht="22.5" customHeight="1" spans="1:13">
      <c r="A7" s="131" t="s">
        <v>53</v>
      </c>
      <c r="B7" s="132">
        <v>1295</v>
      </c>
      <c r="C7" s="133">
        <v>2035</v>
      </c>
      <c r="D7" s="134">
        <f t="shared" ref="D7:D29" si="5">+(C7-B7)/B7*100</f>
        <v>57.1428571428571</v>
      </c>
      <c r="E7" s="127">
        <v>42104</v>
      </c>
      <c r="F7" s="127">
        <v>33471</v>
      </c>
      <c r="G7" s="127">
        <f t="shared" si="0"/>
        <v>1.25792477069702</v>
      </c>
      <c r="H7" s="127">
        <v>5.4</v>
      </c>
      <c r="I7" s="127">
        <f t="shared" si="1"/>
        <v>1930.74003795066</v>
      </c>
      <c r="J7" s="127">
        <f t="shared" si="2"/>
        <v>1931</v>
      </c>
      <c r="K7" s="143">
        <f t="shared" si="3"/>
        <v>-32176</v>
      </c>
      <c r="L7" s="143">
        <f t="shared" si="4"/>
        <v>43399</v>
      </c>
      <c r="M7" s="127"/>
    </row>
    <row r="8" s="119" customFormat="1" ht="22.5" customHeight="1" spans="1:13">
      <c r="A8" s="131" t="s">
        <v>54</v>
      </c>
      <c r="B8" s="132">
        <v>664</v>
      </c>
      <c r="C8" s="135">
        <v>2800</v>
      </c>
      <c r="D8" s="134">
        <f t="shared" si="5"/>
        <v>321.686746987952</v>
      </c>
      <c r="E8" s="127">
        <v>22238</v>
      </c>
      <c r="F8" s="127">
        <v>14538</v>
      </c>
      <c r="G8" s="127">
        <f t="shared" si="0"/>
        <v>1.52964644380245</v>
      </c>
      <c r="H8" s="127">
        <v>5.14</v>
      </c>
      <c r="I8" s="127">
        <f t="shared" si="1"/>
        <v>2663.11584553928</v>
      </c>
      <c r="J8" s="127">
        <f t="shared" si="2"/>
        <v>2663</v>
      </c>
      <c r="K8" s="143">
        <f t="shared" si="3"/>
        <v>-13874</v>
      </c>
      <c r="L8" s="143">
        <f t="shared" si="4"/>
        <v>22902</v>
      </c>
      <c r="M8" s="127"/>
    </row>
    <row r="9" s="119" customFormat="1" ht="22.5" customHeight="1" spans="1:13">
      <c r="A9" s="131" t="s">
        <v>55</v>
      </c>
      <c r="B9" s="132">
        <v>238</v>
      </c>
      <c r="C9" s="133">
        <v>15204</v>
      </c>
      <c r="D9" s="134">
        <f t="shared" si="5"/>
        <v>6288.23529411765</v>
      </c>
      <c r="E9" s="127">
        <v>3793</v>
      </c>
      <c r="F9" s="127">
        <v>3574</v>
      </c>
      <c r="G9" s="127">
        <f t="shared" si="0"/>
        <v>1.06127588136542</v>
      </c>
      <c r="H9" s="127">
        <v>24.49</v>
      </c>
      <c r="I9" s="127">
        <f t="shared" si="1"/>
        <v>12213.0291589686</v>
      </c>
      <c r="J9" s="127">
        <f t="shared" si="2"/>
        <v>12213</v>
      </c>
      <c r="K9" s="143">
        <f t="shared" si="3"/>
        <v>-3336</v>
      </c>
      <c r="L9" s="143">
        <f t="shared" si="4"/>
        <v>4031</v>
      </c>
      <c r="M9" s="127"/>
    </row>
    <row r="10" s="119" customFormat="1" ht="22.5" customHeight="1" spans="1:13">
      <c r="A10" s="131" t="s">
        <v>56</v>
      </c>
      <c r="B10" s="132">
        <v>2171</v>
      </c>
      <c r="C10" s="133">
        <v>2175</v>
      </c>
      <c r="D10" s="134">
        <f t="shared" si="5"/>
        <v>0.184246890833717</v>
      </c>
      <c r="E10" s="127">
        <v>9030</v>
      </c>
      <c r="F10" s="127">
        <v>3619</v>
      </c>
      <c r="G10" s="127">
        <f t="shared" si="0"/>
        <v>2.49516441005803</v>
      </c>
      <c r="H10" s="127">
        <v>49.42</v>
      </c>
      <c r="I10" s="127">
        <f t="shared" si="1"/>
        <v>1455.62842992906</v>
      </c>
      <c r="J10" s="127">
        <f t="shared" si="2"/>
        <v>1456</v>
      </c>
      <c r="K10" s="143">
        <f t="shared" si="3"/>
        <v>-1448</v>
      </c>
      <c r="L10" s="143">
        <f t="shared" si="4"/>
        <v>11201</v>
      </c>
      <c r="M10" s="127"/>
    </row>
    <row r="11" s="119" customFormat="1" ht="22.5" customHeight="1" spans="1:13">
      <c r="A11" s="131" t="s">
        <v>57</v>
      </c>
      <c r="B11" s="132">
        <v>3689</v>
      </c>
      <c r="C11" s="133">
        <v>3033</v>
      </c>
      <c r="D11" s="134">
        <f t="shared" si="5"/>
        <v>-17.7825969097316</v>
      </c>
      <c r="E11" s="127">
        <v>77147</v>
      </c>
      <c r="F11" s="127">
        <v>57637</v>
      </c>
      <c r="G11" s="127">
        <f t="shared" si="0"/>
        <v>1.33849783992921</v>
      </c>
      <c r="H11" s="127">
        <v>13.24</v>
      </c>
      <c r="I11" s="127">
        <f t="shared" si="1"/>
        <v>2678.3821971035</v>
      </c>
      <c r="J11" s="127">
        <f t="shared" si="2"/>
        <v>2678</v>
      </c>
      <c r="K11" s="143">
        <f t="shared" si="3"/>
        <v>-53948</v>
      </c>
      <c r="L11" s="143">
        <f t="shared" si="4"/>
        <v>80836</v>
      </c>
      <c r="M11" s="127"/>
    </row>
    <row r="12" s="119" customFormat="1" ht="22.5" customHeight="1" spans="1:13">
      <c r="A12" s="131" t="s">
        <v>58</v>
      </c>
      <c r="B12" s="132">
        <v>1460</v>
      </c>
      <c r="C12" s="133">
        <v>1855</v>
      </c>
      <c r="D12" s="134">
        <f t="shared" si="5"/>
        <v>27.0547945205479</v>
      </c>
      <c r="E12" s="127">
        <v>24168</v>
      </c>
      <c r="F12" s="127">
        <v>9916</v>
      </c>
      <c r="G12" s="127">
        <f t="shared" si="0"/>
        <v>2.43727309398951</v>
      </c>
      <c r="H12" s="127">
        <v>8.7</v>
      </c>
      <c r="I12" s="127">
        <f t="shared" si="1"/>
        <v>1706.53173873045</v>
      </c>
      <c r="J12" s="127">
        <f t="shared" si="2"/>
        <v>1707</v>
      </c>
      <c r="K12" s="143">
        <f t="shared" si="3"/>
        <v>-8456</v>
      </c>
      <c r="L12" s="143">
        <f t="shared" si="4"/>
        <v>25628</v>
      </c>
      <c r="M12" s="127"/>
    </row>
    <row r="13" s="119" customFormat="1" ht="22.5" customHeight="1" spans="1:13">
      <c r="A13" s="131" t="s">
        <v>59</v>
      </c>
      <c r="B13" s="132">
        <v>371</v>
      </c>
      <c r="C13" s="133">
        <v>237</v>
      </c>
      <c r="D13" s="134">
        <f t="shared" si="5"/>
        <v>-36.1185983827493</v>
      </c>
      <c r="E13" s="127">
        <v>6793</v>
      </c>
      <c r="F13" s="127">
        <v>1733</v>
      </c>
      <c r="G13" s="127"/>
      <c r="H13" s="127">
        <v>5.43</v>
      </c>
      <c r="I13" s="127">
        <f t="shared" si="1"/>
        <v>224.793701982358</v>
      </c>
      <c r="J13" s="127">
        <f t="shared" si="2"/>
        <v>225</v>
      </c>
      <c r="K13" s="143">
        <f t="shared" si="3"/>
        <v>-1362</v>
      </c>
      <c r="L13" s="143">
        <f t="shared" si="4"/>
        <v>7164</v>
      </c>
      <c r="M13" s="127"/>
    </row>
    <row r="14" s="119" customFormat="1" ht="22.5" customHeight="1" spans="1:13">
      <c r="A14" s="131" t="s">
        <v>60</v>
      </c>
      <c r="B14" s="132">
        <v>12889</v>
      </c>
      <c r="C14" s="133">
        <v>16354</v>
      </c>
      <c r="D14" s="134">
        <f t="shared" si="5"/>
        <v>26.8833889363023</v>
      </c>
      <c r="E14" s="127">
        <v>31919</v>
      </c>
      <c r="F14" s="127">
        <v>13402</v>
      </c>
      <c r="G14" s="127">
        <f t="shared" si="0"/>
        <v>2.38165945381286</v>
      </c>
      <c r="H14" s="127">
        <v>-12.22</v>
      </c>
      <c r="I14" s="127">
        <f t="shared" si="1"/>
        <v>18630.667578036</v>
      </c>
      <c r="J14" s="127">
        <f t="shared" si="2"/>
        <v>18631</v>
      </c>
      <c r="K14" s="143">
        <f t="shared" si="3"/>
        <v>-513</v>
      </c>
      <c r="L14" s="143">
        <f t="shared" si="4"/>
        <v>44808</v>
      </c>
      <c r="M14" s="127"/>
    </row>
    <row r="15" s="119" customFormat="1" ht="22.5" customHeight="1" spans="1:13">
      <c r="A15" s="131" t="s">
        <v>61</v>
      </c>
      <c r="B15" s="132">
        <v>3613</v>
      </c>
      <c r="C15" s="133">
        <v>16525</v>
      </c>
      <c r="D15" s="134">
        <f t="shared" si="5"/>
        <v>357.37614171049</v>
      </c>
      <c r="E15" s="127">
        <v>28899</v>
      </c>
      <c r="F15" s="127">
        <v>11871</v>
      </c>
      <c r="G15" s="127">
        <f t="shared" si="0"/>
        <v>2.434420015163</v>
      </c>
      <c r="H15" s="127">
        <v>12.51</v>
      </c>
      <c r="I15" s="127">
        <f t="shared" si="1"/>
        <v>14687.5833259266</v>
      </c>
      <c r="J15" s="127">
        <f t="shared" si="2"/>
        <v>14688</v>
      </c>
      <c r="K15" s="143">
        <f t="shared" si="3"/>
        <v>-8258</v>
      </c>
      <c r="L15" s="143">
        <f t="shared" si="4"/>
        <v>32512</v>
      </c>
      <c r="M15" s="127"/>
    </row>
    <row r="16" s="119" customFormat="1" ht="22.5" customHeight="1" spans="1:13">
      <c r="A16" s="131" t="s">
        <v>62</v>
      </c>
      <c r="B16" s="132"/>
      <c r="C16" s="133"/>
      <c r="D16" s="134"/>
      <c r="E16" s="127">
        <v>52861</v>
      </c>
      <c r="F16" s="127">
        <v>10177</v>
      </c>
      <c r="G16" s="127">
        <f t="shared" si="0"/>
        <v>5.19416330942321</v>
      </c>
      <c r="H16" s="127">
        <v>-18.97</v>
      </c>
      <c r="I16" s="127">
        <f t="shared" si="1"/>
        <v>0</v>
      </c>
      <c r="J16" s="127">
        <f t="shared" si="2"/>
        <v>0</v>
      </c>
      <c r="K16" s="143">
        <f t="shared" si="3"/>
        <v>-10177</v>
      </c>
      <c r="L16" s="143">
        <f t="shared" si="4"/>
        <v>52861</v>
      </c>
      <c r="M16" s="127"/>
    </row>
    <row r="17" s="119" customFormat="1" ht="22.5" customHeight="1" spans="1:13">
      <c r="A17" s="131" t="s">
        <v>63</v>
      </c>
      <c r="B17" s="132">
        <v>28933</v>
      </c>
      <c r="C17" s="133">
        <v>16600</v>
      </c>
      <c r="D17" s="134">
        <f t="shared" si="5"/>
        <v>-42.6260671205889</v>
      </c>
      <c r="E17" s="127">
        <v>3734</v>
      </c>
      <c r="F17" s="127">
        <v>830</v>
      </c>
      <c r="G17" s="127">
        <f t="shared" si="0"/>
        <v>4.49879518072289</v>
      </c>
      <c r="H17" s="127">
        <v>5.98</v>
      </c>
      <c r="I17" s="127">
        <f t="shared" si="1"/>
        <v>15663.3327042838</v>
      </c>
      <c r="J17" s="127">
        <f t="shared" si="2"/>
        <v>15663</v>
      </c>
      <c r="K17" s="143">
        <f t="shared" si="3"/>
        <v>28103</v>
      </c>
      <c r="L17" s="143">
        <f t="shared" si="4"/>
        <v>32667</v>
      </c>
      <c r="M17" s="127"/>
    </row>
    <row r="18" s="119" customFormat="1" ht="22.5" customHeight="1" spans="1:13">
      <c r="A18" s="131" t="s">
        <v>64</v>
      </c>
      <c r="B18" s="132">
        <v>637</v>
      </c>
      <c r="C18" s="132"/>
      <c r="D18" s="134">
        <f t="shared" si="5"/>
        <v>-100</v>
      </c>
      <c r="E18" s="127">
        <v>2091</v>
      </c>
      <c r="F18" s="127">
        <v>668</v>
      </c>
      <c r="G18" s="127">
        <f t="shared" si="0"/>
        <v>3.13023952095808</v>
      </c>
      <c r="H18" s="127">
        <v>5.81</v>
      </c>
      <c r="I18" s="127">
        <f t="shared" si="1"/>
        <v>0</v>
      </c>
      <c r="J18" s="127">
        <f t="shared" si="2"/>
        <v>0</v>
      </c>
      <c r="K18" s="143">
        <f t="shared" si="3"/>
        <v>-31</v>
      </c>
      <c r="L18" s="143">
        <f t="shared" si="4"/>
        <v>2728</v>
      </c>
      <c r="M18" s="127"/>
    </row>
    <row r="19" s="119" customFormat="1" ht="22.5" customHeight="1" spans="1:13">
      <c r="A19" s="131" t="s">
        <v>65</v>
      </c>
      <c r="B19" s="132"/>
      <c r="C19" s="132"/>
      <c r="D19" s="134"/>
      <c r="E19" s="127">
        <v>80</v>
      </c>
      <c r="F19" s="127"/>
      <c r="G19" s="127" t="e">
        <f t="shared" si="0"/>
        <v>#DIV/0!</v>
      </c>
      <c r="H19" s="127"/>
      <c r="I19" s="127">
        <f t="shared" si="1"/>
        <v>0</v>
      </c>
      <c r="J19" s="127">
        <f t="shared" si="2"/>
        <v>0</v>
      </c>
      <c r="K19" s="143">
        <f t="shared" si="3"/>
        <v>0</v>
      </c>
      <c r="L19" s="143">
        <f t="shared" si="4"/>
        <v>80</v>
      </c>
      <c r="M19" s="127"/>
    </row>
    <row r="20" s="119" customFormat="1" ht="22.5" customHeight="1" spans="1:13">
      <c r="A20" s="136" t="s">
        <v>66</v>
      </c>
      <c r="B20" s="132"/>
      <c r="C20" s="132"/>
      <c r="D20" s="134"/>
      <c r="E20" s="127"/>
      <c r="F20" s="127">
        <v>70</v>
      </c>
      <c r="G20" s="127">
        <f t="shared" si="0"/>
        <v>0</v>
      </c>
      <c r="H20" s="127"/>
      <c r="I20" s="127">
        <f t="shared" si="1"/>
        <v>0</v>
      </c>
      <c r="J20" s="127">
        <f t="shared" si="2"/>
        <v>0</v>
      </c>
      <c r="K20" s="143">
        <f t="shared" si="3"/>
        <v>-70</v>
      </c>
      <c r="L20" s="143">
        <f t="shared" si="4"/>
        <v>0</v>
      </c>
      <c r="M20" s="127"/>
    </row>
    <row r="21" s="119" customFormat="1" ht="22.5" customHeight="1" spans="1:13">
      <c r="A21" s="136" t="s">
        <v>67</v>
      </c>
      <c r="B21" s="132">
        <v>60</v>
      </c>
      <c r="C21" s="135">
        <v>78</v>
      </c>
      <c r="D21" s="134">
        <f t="shared" si="5"/>
        <v>30</v>
      </c>
      <c r="E21" s="127">
        <v>2343</v>
      </c>
      <c r="F21" s="127">
        <v>6296</v>
      </c>
      <c r="G21" s="127">
        <f t="shared" si="0"/>
        <v>0.372141041931385</v>
      </c>
      <c r="H21" s="127">
        <v>4.17</v>
      </c>
      <c r="I21" s="127">
        <f t="shared" si="1"/>
        <v>74.8776039166747</v>
      </c>
      <c r="J21" s="127">
        <f t="shared" si="2"/>
        <v>75</v>
      </c>
      <c r="K21" s="143">
        <f t="shared" si="3"/>
        <v>-6236</v>
      </c>
      <c r="L21" s="143">
        <f t="shared" si="4"/>
        <v>2403</v>
      </c>
      <c r="M21" s="127"/>
    </row>
    <row r="22" s="119" customFormat="1" ht="22.5" customHeight="1" spans="1:13">
      <c r="A22" s="136" t="s">
        <v>68</v>
      </c>
      <c r="B22" s="132">
        <v>3874</v>
      </c>
      <c r="C22" s="135">
        <f>4000+393</f>
        <v>4393</v>
      </c>
      <c r="D22" s="134">
        <f t="shared" si="5"/>
        <v>13.3970056788849</v>
      </c>
      <c r="E22" s="127">
        <v>10910</v>
      </c>
      <c r="F22" s="127">
        <v>5772</v>
      </c>
      <c r="G22" s="127">
        <f t="shared" si="0"/>
        <v>1.89015939015939</v>
      </c>
      <c r="H22" s="127">
        <v>27.13</v>
      </c>
      <c r="I22" s="127">
        <f t="shared" si="1"/>
        <v>3455.51797372768</v>
      </c>
      <c r="J22" s="127">
        <f t="shared" si="2"/>
        <v>3456</v>
      </c>
      <c r="K22" s="143">
        <f t="shared" si="3"/>
        <v>-1898</v>
      </c>
      <c r="L22" s="143">
        <f t="shared" si="4"/>
        <v>14784</v>
      </c>
      <c r="M22" s="127"/>
    </row>
    <row r="23" ht="22.5" customHeight="1" spans="1:13">
      <c r="A23" s="136" t="s">
        <v>69</v>
      </c>
      <c r="B23" s="132"/>
      <c r="C23" s="132"/>
      <c r="D23" s="134"/>
      <c r="E23" s="127">
        <v>1334</v>
      </c>
      <c r="F23" s="127">
        <v>552</v>
      </c>
      <c r="G23" s="127">
        <f t="shared" si="0"/>
        <v>2.41666666666667</v>
      </c>
      <c r="H23" s="127">
        <v>14.52</v>
      </c>
      <c r="I23" s="127">
        <f t="shared" si="1"/>
        <v>0</v>
      </c>
      <c r="J23" s="127">
        <f t="shared" si="2"/>
        <v>0</v>
      </c>
      <c r="K23" s="143">
        <f t="shared" si="3"/>
        <v>-552</v>
      </c>
      <c r="L23" s="143">
        <f t="shared" si="4"/>
        <v>1334</v>
      </c>
      <c r="M23" s="127"/>
    </row>
    <row r="24" ht="22.5" customHeight="1" spans="1:13">
      <c r="A24" s="136" t="s">
        <v>121</v>
      </c>
      <c r="B24" s="132"/>
      <c r="C24" s="135">
        <v>2500</v>
      </c>
      <c r="D24" s="134"/>
      <c r="E24" s="127"/>
      <c r="F24" s="127"/>
      <c r="G24" s="127" t="e">
        <f t="shared" si="0"/>
        <v>#DIV/0!</v>
      </c>
      <c r="H24" s="127">
        <v>4.73</v>
      </c>
      <c r="I24" s="127">
        <f t="shared" si="1"/>
        <v>2387.09061395971</v>
      </c>
      <c r="J24" s="127">
        <f t="shared" si="2"/>
        <v>2387</v>
      </c>
      <c r="K24" s="143">
        <f t="shared" si="3"/>
        <v>0</v>
      </c>
      <c r="L24" s="143">
        <f t="shared" si="4"/>
        <v>0</v>
      </c>
      <c r="M24" s="127"/>
    </row>
    <row r="25" ht="22.5" customHeight="1" spans="1:13">
      <c r="A25" s="136" t="s">
        <v>70</v>
      </c>
      <c r="B25" s="137">
        <f>3000+26055</f>
        <v>29055</v>
      </c>
      <c r="C25" s="133">
        <v>16039</v>
      </c>
      <c r="D25" s="134"/>
      <c r="E25" s="127"/>
      <c r="F25" s="127"/>
      <c r="G25" s="127"/>
      <c r="H25" s="127"/>
      <c r="I25" s="127"/>
      <c r="J25" s="127"/>
      <c r="K25" s="143"/>
      <c r="L25" s="143"/>
      <c r="M25" s="127"/>
    </row>
    <row r="26" ht="22.5" customHeight="1" spans="1:13">
      <c r="A26" s="136" t="s">
        <v>71</v>
      </c>
      <c r="B26" s="132">
        <v>280</v>
      </c>
      <c r="C26" s="133">
        <v>300</v>
      </c>
      <c r="D26" s="134">
        <f t="shared" si="5"/>
        <v>7.14285714285714</v>
      </c>
      <c r="E26" s="127">
        <v>3872</v>
      </c>
      <c r="F26" s="127">
        <v>23492</v>
      </c>
      <c r="G26" s="127">
        <f t="shared" si="0"/>
        <v>0.164822067086668</v>
      </c>
      <c r="H26" s="127"/>
      <c r="I26" s="127"/>
      <c r="J26" s="127"/>
      <c r="K26" s="127"/>
      <c r="L26" s="143">
        <f t="shared" si="4"/>
        <v>4152</v>
      </c>
      <c r="M26" s="127"/>
    </row>
    <row r="27" ht="22.5" customHeight="1" spans="1:13">
      <c r="A27" s="138" t="s">
        <v>122</v>
      </c>
      <c r="B27" s="132">
        <f>SUM(B4:B26)</f>
        <v>97302</v>
      </c>
      <c r="C27" s="132">
        <f>SUM(C4:C26)</f>
        <v>110000</v>
      </c>
      <c r="D27" s="134">
        <f t="shared" si="5"/>
        <v>13.0500914678013</v>
      </c>
      <c r="E27" s="127">
        <v>366410</v>
      </c>
      <c r="F27" s="127">
        <v>366410</v>
      </c>
      <c r="G27" s="127"/>
      <c r="H27" s="127"/>
      <c r="I27" s="127"/>
      <c r="J27" s="127"/>
      <c r="K27" s="127"/>
      <c r="L27" s="143">
        <f t="shared" si="4"/>
        <v>463712</v>
      </c>
      <c r="M27" s="127"/>
    </row>
    <row r="28" ht="22.5" customHeight="1" spans="1:13">
      <c r="A28" s="136" t="s">
        <v>123</v>
      </c>
      <c r="B28" s="132"/>
      <c r="C28" s="139"/>
      <c r="D28" s="134"/>
      <c r="E28" s="127"/>
      <c r="F28" s="127"/>
      <c r="G28" s="127"/>
      <c r="H28" s="127"/>
      <c r="I28" s="127"/>
      <c r="J28" s="127"/>
      <c r="K28" s="127"/>
      <c r="L28" s="127"/>
      <c r="M28" s="127"/>
    </row>
    <row r="29" ht="22.5" customHeight="1" spans="1:13">
      <c r="A29" s="140" t="s">
        <v>124</v>
      </c>
      <c r="B29" s="141">
        <f>+B27+B28</f>
        <v>97302</v>
      </c>
      <c r="C29" s="141">
        <f>+C27+C28</f>
        <v>110000</v>
      </c>
      <c r="D29" s="142">
        <f t="shared" si="5"/>
        <v>13.0500914678013</v>
      </c>
      <c r="E29" s="143"/>
      <c r="F29" s="143"/>
      <c r="G29" s="127"/>
      <c r="H29" s="143"/>
      <c r="I29" s="127"/>
      <c r="J29" s="127"/>
      <c r="K29" s="127"/>
      <c r="L29" s="127"/>
      <c r="M29" s="127"/>
    </row>
    <row r="30" ht="14.25" spans="1:13">
      <c r="A30" s="127"/>
      <c r="B30" s="127"/>
      <c r="C30" s="144"/>
      <c r="D30" s="145"/>
      <c r="E30" s="127"/>
      <c r="F30" s="127"/>
      <c r="G30" s="127"/>
      <c r="H30" s="127"/>
      <c r="I30" s="127"/>
      <c r="J30" s="127"/>
      <c r="K30" s="127"/>
      <c r="L30" s="127"/>
      <c r="M30" s="127"/>
    </row>
    <row r="31" ht="14.25" spans="1:13">
      <c r="A31" s="127"/>
      <c r="B31" s="127"/>
      <c r="C31" s="145"/>
      <c r="D31" s="145"/>
      <c r="E31" s="127"/>
      <c r="F31" s="127"/>
      <c r="G31" s="127"/>
      <c r="H31" s="127"/>
      <c r="I31" s="127"/>
      <c r="J31" s="127"/>
      <c r="K31" s="127"/>
      <c r="L31" s="127"/>
      <c r="M31" s="127"/>
    </row>
    <row r="32" ht="14.25" spans="1:13">
      <c r="A32" s="127"/>
      <c r="B32" s="127"/>
      <c r="C32" s="145"/>
      <c r="D32" s="145"/>
      <c r="E32" s="127"/>
      <c r="F32" s="127"/>
      <c r="G32" s="127"/>
      <c r="H32" s="127"/>
      <c r="I32" s="127"/>
      <c r="J32" s="127"/>
      <c r="K32" s="127"/>
      <c r="L32" s="127"/>
      <c r="M32" s="127"/>
    </row>
    <row r="33" ht="14.25" spans="1:13">
      <c r="A33" s="127"/>
      <c r="B33" s="127"/>
      <c r="C33" s="145"/>
      <c r="D33" s="145"/>
      <c r="E33" s="127"/>
      <c r="F33" s="127"/>
      <c r="G33" s="127"/>
      <c r="H33" s="127"/>
      <c r="I33" s="127"/>
      <c r="J33" s="127"/>
      <c r="K33" s="127"/>
      <c r="L33" s="127"/>
      <c r="M33" s="127"/>
    </row>
    <row r="34" ht="14.25" spans="1:13">
      <c r="A34" s="127"/>
      <c r="B34" s="127"/>
      <c r="C34" s="145"/>
      <c r="D34" s="145"/>
      <c r="E34" s="127"/>
      <c r="F34" s="127"/>
      <c r="G34" s="127"/>
      <c r="H34" s="127"/>
      <c r="I34" s="127"/>
      <c r="J34" s="127"/>
      <c r="K34" s="127"/>
      <c r="L34" s="127"/>
      <c r="M34" s="127"/>
    </row>
    <row r="35" ht="14.25" spans="1:13">
      <c r="A35" s="127"/>
      <c r="B35" s="127"/>
      <c r="C35" s="145"/>
      <c r="D35" s="145"/>
      <c r="E35" s="127"/>
      <c r="F35" s="127"/>
      <c r="G35" s="127"/>
      <c r="H35" s="127"/>
      <c r="I35" s="127"/>
      <c r="J35" s="127"/>
      <c r="K35" s="127"/>
      <c r="L35" s="127"/>
      <c r="M35" s="127"/>
    </row>
    <row r="36" ht="14.25" spans="1:13">
      <c r="A36" s="127"/>
      <c r="B36" s="127"/>
      <c r="C36" s="145"/>
      <c r="D36" s="145"/>
      <c r="E36" s="127"/>
      <c r="F36" s="127"/>
      <c r="G36" s="127"/>
      <c r="H36" s="127"/>
      <c r="I36" s="127"/>
      <c r="J36" s="127"/>
      <c r="K36" s="127"/>
      <c r="L36" s="127"/>
      <c r="M36" s="127"/>
    </row>
    <row r="37" ht="14.25" spans="1:13">
      <c r="A37" s="127"/>
      <c r="B37" s="127"/>
      <c r="C37" s="145"/>
      <c r="D37" s="145"/>
      <c r="E37" s="127"/>
      <c r="F37" s="127"/>
      <c r="G37" s="127"/>
      <c r="H37" s="127"/>
      <c r="I37" s="127"/>
      <c r="J37" s="127"/>
      <c r="K37" s="127"/>
      <c r="L37" s="127"/>
      <c r="M37" s="127"/>
    </row>
    <row r="38" ht="14.25" spans="1:13">
      <c r="A38" s="146"/>
      <c r="B38" s="127"/>
      <c r="C38" s="145"/>
      <c r="D38" s="145"/>
      <c r="E38" s="127"/>
      <c r="F38" s="127"/>
      <c r="G38" s="127"/>
      <c r="H38" s="127"/>
      <c r="I38" s="127"/>
      <c r="J38" s="127"/>
      <c r="K38" s="127"/>
      <c r="L38" s="127"/>
      <c r="M38" s="127"/>
    </row>
    <row r="39" ht="14.25" spans="1:13">
      <c r="A39" s="127"/>
      <c r="B39" s="127"/>
      <c r="C39" s="145"/>
      <c r="D39" s="145"/>
      <c r="E39" s="127"/>
      <c r="F39" s="127"/>
      <c r="G39" s="127"/>
      <c r="H39" s="127"/>
      <c r="I39" s="127"/>
      <c r="J39" s="127"/>
      <c r="K39" s="127"/>
      <c r="L39" s="127"/>
      <c r="M39" s="127"/>
    </row>
    <row r="40" ht="14.25" spans="1:13">
      <c r="A40" s="127"/>
      <c r="B40" s="127"/>
      <c r="C40" s="145"/>
      <c r="D40" s="145"/>
      <c r="E40" s="127"/>
      <c r="F40" s="127"/>
      <c r="G40" s="127"/>
      <c r="H40" s="127"/>
      <c r="I40" s="127"/>
      <c r="J40" s="127"/>
      <c r="K40" s="127"/>
      <c r="L40" s="127"/>
      <c r="M40" s="127"/>
    </row>
    <row r="41" ht="14.25" spans="1:13">
      <c r="A41" s="127"/>
      <c r="B41" s="127"/>
      <c r="C41" s="145"/>
      <c r="D41" s="145"/>
      <c r="E41" s="127"/>
      <c r="F41" s="127"/>
      <c r="G41" s="127"/>
      <c r="H41" s="127"/>
      <c r="I41" s="127"/>
      <c r="J41" s="127"/>
      <c r="K41" s="127"/>
      <c r="L41" s="127"/>
      <c r="M41" s="127"/>
    </row>
    <row r="42" ht="14.25" spans="1:13">
      <c r="A42" s="127"/>
      <c r="B42" s="127"/>
      <c r="C42" s="145"/>
      <c r="D42" s="145"/>
      <c r="E42" s="127"/>
      <c r="F42" s="127"/>
      <c r="G42" s="127"/>
      <c r="H42" s="127"/>
      <c r="I42" s="127"/>
      <c r="J42" s="127"/>
      <c r="K42" s="127"/>
      <c r="L42" s="127"/>
      <c r="M42" s="127"/>
    </row>
  </sheetData>
  <mergeCells count="1">
    <mergeCell ref="A1:D1"/>
  </mergeCells>
  <printOptions horizontalCentered="1"/>
  <pageMargins left="0.590277777777778" right="0.590277777777778" top="0.699305555555556" bottom="0.590277777777778" header="0.196527777777778" footer="0.313888888888889"/>
  <pageSetup paperSize="9" firstPageNumber="7" orientation="portrait" useFirstPageNumber="1"/>
  <headerFooter alignWithMargins="0" scaleWithDoc="0">
    <oddFooter>&amp;C&amp;10第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316"/>
  <sheetViews>
    <sheetView zoomScale="130" zoomScaleNormal="130" workbookViewId="0">
      <selection activeCell="A1" sqref="A1:D1"/>
    </sheetView>
  </sheetViews>
  <sheetFormatPr defaultColWidth="9" defaultRowHeight="14.25"/>
  <cols>
    <col min="1" max="1" width="44.375" customWidth="1"/>
    <col min="2" max="4" width="12.5" customWidth="1"/>
  </cols>
  <sheetData>
    <row r="1" ht="32.1" customHeight="1" spans="1:230">
      <c r="A1" s="81" t="s">
        <v>125</v>
      </c>
      <c r="B1" s="81"/>
      <c r="C1" s="81"/>
      <c r="D1" s="81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</row>
    <row r="2" ht="21" customHeight="1" spans="1:230">
      <c r="A2" s="83"/>
      <c r="B2" s="84"/>
      <c r="C2" s="84"/>
      <c r="D2" s="85" t="s">
        <v>1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</row>
    <row r="3" ht="24.5" customHeight="1" spans="1:230">
      <c r="A3" s="86" t="s">
        <v>126</v>
      </c>
      <c r="B3" s="87" t="s">
        <v>127</v>
      </c>
      <c r="C3" s="87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</row>
    <row r="4" ht="24.5" customHeight="1" spans="1:230">
      <c r="A4" s="90"/>
      <c r="B4" s="91" t="s">
        <v>128</v>
      </c>
      <c r="C4" s="92" t="s">
        <v>129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</row>
    <row r="5" ht="38.25" spans="1:230">
      <c r="A5" s="90"/>
      <c r="B5" s="91"/>
      <c r="C5" s="91" t="s">
        <v>130</v>
      </c>
      <c r="D5" s="94" t="s">
        <v>131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</row>
    <row r="6" ht="24.5" customHeight="1" spans="1:230">
      <c r="A6" s="95" t="s">
        <v>132</v>
      </c>
      <c r="B6" s="96">
        <v>9871.95</v>
      </c>
      <c r="C6" s="96">
        <v>9871.95</v>
      </c>
      <c r="D6" s="97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</row>
    <row r="7" ht="24.5" customHeight="1" spans="1:230">
      <c r="A7" s="98" t="s">
        <v>133</v>
      </c>
      <c r="B7" s="96"/>
      <c r="C7" s="96"/>
      <c r="D7" s="97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</row>
    <row r="8" ht="24.5" customHeight="1" spans="1:230">
      <c r="A8" s="99" t="s">
        <v>134</v>
      </c>
      <c r="B8" s="96"/>
      <c r="C8" s="96"/>
      <c r="D8" s="97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</row>
    <row r="9" ht="24.5" customHeight="1" spans="1:230">
      <c r="A9" s="99" t="s">
        <v>135</v>
      </c>
      <c r="B9" s="96"/>
      <c r="C9" s="96"/>
      <c r="D9" s="97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</row>
    <row r="10" ht="24.5" customHeight="1" spans="1:230">
      <c r="A10" s="100" t="s">
        <v>136</v>
      </c>
      <c r="B10" s="96"/>
      <c r="C10" s="96"/>
      <c r="D10" s="97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</row>
    <row r="11" ht="24.5" customHeight="1" spans="1:230">
      <c r="A11" s="100" t="s">
        <v>137</v>
      </c>
      <c r="B11" s="96"/>
      <c r="C11" s="96"/>
      <c r="D11" s="97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</row>
    <row r="12" ht="24.5" customHeight="1" spans="1:230">
      <c r="A12" s="100" t="s">
        <v>138</v>
      </c>
      <c r="B12" s="96"/>
      <c r="C12" s="96"/>
      <c r="D12" s="9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</row>
    <row r="13" ht="24.5" customHeight="1" spans="1:230">
      <c r="A13" s="101" t="s">
        <v>139</v>
      </c>
      <c r="B13" s="96"/>
      <c r="C13" s="96"/>
      <c r="D13" s="97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</row>
    <row r="14" ht="24.5" customHeight="1" spans="1:230">
      <c r="A14" s="101" t="s">
        <v>140</v>
      </c>
      <c r="B14" s="96"/>
      <c r="C14" s="96"/>
      <c r="D14" s="97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</row>
    <row r="15" ht="24.5" customHeight="1" spans="1:230">
      <c r="A15" s="101" t="s">
        <v>141</v>
      </c>
      <c r="B15" s="96"/>
      <c r="C15" s="96"/>
      <c r="D15" s="97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</row>
    <row r="16" ht="24.5" customHeight="1" spans="1:230">
      <c r="A16" s="101" t="s">
        <v>142</v>
      </c>
      <c r="B16" s="96"/>
      <c r="C16" s="96"/>
      <c r="D16" s="97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</row>
    <row r="17" ht="24.5" customHeight="1" spans="1:4">
      <c r="A17" s="101" t="s">
        <v>143</v>
      </c>
      <c r="B17" s="96"/>
      <c r="C17" s="96"/>
      <c r="D17" s="97"/>
    </row>
    <row r="18" ht="24.5" customHeight="1" spans="1:4">
      <c r="A18" s="101" t="s">
        <v>144</v>
      </c>
      <c r="B18" s="96"/>
      <c r="C18" s="96"/>
      <c r="D18" s="97"/>
    </row>
    <row r="19" ht="24.5" customHeight="1" spans="1:4">
      <c r="A19" s="98" t="s">
        <v>145</v>
      </c>
      <c r="B19" s="96">
        <v>4.61</v>
      </c>
      <c r="C19" s="96">
        <v>4.61</v>
      </c>
      <c r="D19" s="97"/>
    </row>
    <row r="20" ht="24.5" customHeight="1" spans="1:4">
      <c r="A20" s="99" t="s">
        <v>134</v>
      </c>
      <c r="B20" s="96">
        <v>4.61</v>
      </c>
      <c r="C20" s="96">
        <v>4.61</v>
      </c>
      <c r="D20" s="97"/>
    </row>
    <row r="21" ht="24.5" customHeight="1" spans="1:4">
      <c r="A21" s="99" t="s">
        <v>135</v>
      </c>
      <c r="B21" s="96"/>
      <c r="C21" s="96"/>
      <c r="D21" s="97"/>
    </row>
    <row r="22" ht="24.5" customHeight="1" spans="1:4">
      <c r="A22" s="100" t="s">
        <v>136</v>
      </c>
      <c r="B22" s="96"/>
      <c r="C22" s="96"/>
      <c r="D22" s="97"/>
    </row>
    <row r="23" ht="24.5" customHeight="1" spans="1:4">
      <c r="A23" s="100" t="s">
        <v>146</v>
      </c>
      <c r="B23" s="96"/>
      <c r="C23" s="96"/>
      <c r="D23" s="97"/>
    </row>
    <row r="24" ht="24.5" customHeight="1" spans="1:4">
      <c r="A24" s="100" t="s">
        <v>147</v>
      </c>
      <c r="B24" s="96"/>
      <c r="C24" s="96"/>
      <c r="D24" s="97"/>
    </row>
    <row r="25" ht="24.5" customHeight="1" spans="1:4">
      <c r="A25" s="100" t="s">
        <v>148</v>
      </c>
      <c r="B25" s="96"/>
      <c r="C25" s="96"/>
      <c r="D25" s="97"/>
    </row>
    <row r="26" ht="24.5" customHeight="1" spans="1:4">
      <c r="A26" s="100" t="s">
        <v>143</v>
      </c>
      <c r="B26" s="96"/>
      <c r="C26" s="96"/>
      <c r="D26" s="97"/>
    </row>
    <row r="27" ht="24.5" customHeight="1" spans="1:4">
      <c r="A27" s="100" t="s">
        <v>149</v>
      </c>
      <c r="B27" s="96"/>
      <c r="C27" s="96"/>
      <c r="D27" s="97"/>
    </row>
    <row r="28" ht="24.5" customHeight="1" spans="1:4">
      <c r="A28" s="98" t="s">
        <v>150</v>
      </c>
      <c r="B28" s="96">
        <v>5505.69</v>
      </c>
      <c r="C28" s="96">
        <v>5505.69</v>
      </c>
      <c r="D28" s="97"/>
    </row>
    <row r="29" ht="24.5" customHeight="1" spans="1:4">
      <c r="A29" s="99" t="s">
        <v>134</v>
      </c>
      <c r="B29" s="96">
        <v>4702</v>
      </c>
      <c r="C29" s="96">
        <v>4702</v>
      </c>
      <c r="D29" s="97"/>
    </row>
    <row r="30" ht="24.5" customHeight="1" spans="1:4">
      <c r="A30" s="99" t="s">
        <v>135</v>
      </c>
      <c r="B30" s="96">
        <v>128</v>
      </c>
      <c r="C30" s="96">
        <v>128</v>
      </c>
      <c r="D30" s="97"/>
    </row>
    <row r="31" ht="24.5" customHeight="1" spans="1:4">
      <c r="A31" s="100" t="s">
        <v>136</v>
      </c>
      <c r="B31" s="96">
        <v>290.69</v>
      </c>
      <c r="C31" s="96">
        <v>290.69</v>
      </c>
      <c r="D31" s="97"/>
    </row>
    <row r="32" ht="24.5" customHeight="1" spans="1:4">
      <c r="A32" s="100" t="s">
        <v>151</v>
      </c>
      <c r="B32" s="96"/>
      <c r="C32" s="96"/>
      <c r="D32" s="97"/>
    </row>
    <row r="33" ht="24.5" customHeight="1" spans="1:4">
      <c r="A33" s="100" t="s">
        <v>152</v>
      </c>
      <c r="B33" s="96"/>
      <c r="C33" s="96"/>
      <c r="D33" s="97"/>
    </row>
    <row r="34" ht="24.5" customHeight="1" spans="1:4">
      <c r="A34" s="99" t="s">
        <v>153</v>
      </c>
      <c r="B34" s="96">
        <v>148</v>
      </c>
      <c r="C34" s="96">
        <v>148</v>
      </c>
      <c r="D34" s="97"/>
    </row>
    <row r="35" ht="24.5" customHeight="1" spans="1:4">
      <c r="A35" s="99" t="s">
        <v>154</v>
      </c>
      <c r="B35" s="96"/>
      <c r="C35" s="96"/>
      <c r="D35" s="97"/>
    </row>
    <row r="36" ht="24.5" customHeight="1" spans="1:4">
      <c r="A36" s="99" t="s">
        <v>155</v>
      </c>
      <c r="B36" s="96">
        <v>110</v>
      </c>
      <c r="C36" s="96">
        <v>110</v>
      </c>
      <c r="D36" s="97"/>
    </row>
    <row r="37" ht="24.5" customHeight="1" spans="1:4">
      <c r="A37" s="100" t="s">
        <v>156</v>
      </c>
      <c r="B37" s="96"/>
      <c r="C37" s="96"/>
      <c r="D37" s="97"/>
    </row>
    <row r="38" ht="24.5" customHeight="1" spans="1:4">
      <c r="A38" s="100" t="s">
        <v>143</v>
      </c>
      <c r="B38" s="96"/>
      <c r="C38" s="96"/>
      <c r="D38" s="97"/>
    </row>
    <row r="39" ht="24.5" customHeight="1" spans="1:4">
      <c r="A39" s="100" t="s">
        <v>157</v>
      </c>
      <c r="B39" s="96">
        <v>127</v>
      </c>
      <c r="C39" s="96">
        <v>127</v>
      </c>
      <c r="D39" s="97"/>
    </row>
    <row r="40" ht="24.5" customHeight="1" spans="1:4">
      <c r="A40" s="98" t="s">
        <v>158</v>
      </c>
      <c r="B40" s="96">
        <v>182</v>
      </c>
      <c r="C40" s="96">
        <v>182</v>
      </c>
      <c r="D40" s="97"/>
    </row>
    <row r="41" ht="24.5" customHeight="1" spans="1:4">
      <c r="A41" s="99" t="s">
        <v>134</v>
      </c>
      <c r="B41" s="96">
        <v>177</v>
      </c>
      <c r="C41" s="96">
        <v>177</v>
      </c>
      <c r="D41" s="97"/>
    </row>
    <row r="42" ht="24.5" customHeight="1" spans="1:4">
      <c r="A42" s="99" t="s">
        <v>135</v>
      </c>
      <c r="B42" s="96"/>
      <c r="C42" s="96"/>
      <c r="D42" s="97"/>
    </row>
    <row r="43" ht="24.5" customHeight="1" spans="1:4">
      <c r="A43" s="100" t="s">
        <v>136</v>
      </c>
      <c r="B43" s="96"/>
      <c r="C43" s="96"/>
      <c r="D43" s="97"/>
    </row>
    <row r="44" ht="24.5" customHeight="1" spans="1:4">
      <c r="A44" s="100" t="s">
        <v>159</v>
      </c>
      <c r="B44" s="96"/>
      <c r="C44" s="96"/>
      <c r="D44" s="97"/>
    </row>
    <row r="45" ht="24.5" customHeight="1" spans="1:4">
      <c r="A45" s="100" t="s">
        <v>160</v>
      </c>
      <c r="B45" s="96">
        <v>5</v>
      </c>
      <c r="C45" s="96">
        <v>5</v>
      </c>
      <c r="D45" s="97"/>
    </row>
    <row r="46" ht="24.5" customHeight="1" spans="1:4">
      <c r="A46" s="99" t="s">
        <v>161</v>
      </c>
      <c r="B46" s="96"/>
      <c r="C46" s="96"/>
      <c r="D46" s="97"/>
    </row>
    <row r="47" ht="24.5" customHeight="1" spans="1:4">
      <c r="A47" s="99" t="s">
        <v>162</v>
      </c>
      <c r="B47" s="96"/>
      <c r="C47" s="96"/>
      <c r="D47" s="97"/>
    </row>
    <row r="48" ht="24.5" customHeight="1" spans="1:4">
      <c r="A48" s="99" t="s">
        <v>163</v>
      </c>
      <c r="B48" s="96"/>
      <c r="C48" s="96"/>
      <c r="D48" s="97"/>
    </row>
    <row r="49" ht="24.5" customHeight="1" spans="1:4">
      <c r="A49" s="99" t="s">
        <v>164</v>
      </c>
      <c r="B49" s="96"/>
      <c r="C49" s="96"/>
      <c r="D49" s="97"/>
    </row>
    <row r="50" ht="24.5" customHeight="1" spans="1:4">
      <c r="A50" s="99" t="s">
        <v>143</v>
      </c>
      <c r="B50" s="96"/>
      <c r="C50" s="96"/>
      <c r="D50" s="97"/>
    </row>
    <row r="51" ht="24.5" customHeight="1" spans="1:4">
      <c r="A51" s="100" t="s">
        <v>165</v>
      </c>
      <c r="B51" s="96"/>
      <c r="C51" s="96"/>
      <c r="D51" s="97"/>
    </row>
    <row r="52" ht="24.5" customHeight="1" spans="1:4">
      <c r="A52" s="102" t="s">
        <v>166</v>
      </c>
      <c r="B52" s="96">
        <v>71</v>
      </c>
      <c r="C52" s="96">
        <v>71</v>
      </c>
      <c r="D52" s="97"/>
    </row>
    <row r="53" ht="24.5" customHeight="1" spans="1:4">
      <c r="A53" s="100" t="s">
        <v>134</v>
      </c>
      <c r="B53" s="96">
        <v>30</v>
      </c>
      <c r="C53" s="96">
        <v>30</v>
      </c>
      <c r="D53" s="97"/>
    </row>
    <row r="54" ht="24.5" customHeight="1" spans="1:4">
      <c r="A54" s="101" t="s">
        <v>135</v>
      </c>
      <c r="B54" s="96">
        <v>41</v>
      </c>
      <c r="C54" s="96">
        <v>41</v>
      </c>
      <c r="D54" s="97"/>
    </row>
    <row r="55" ht="24.5" customHeight="1" spans="1:4">
      <c r="A55" s="99" t="s">
        <v>136</v>
      </c>
      <c r="B55" s="96"/>
      <c r="C55" s="96"/>
      <c r="D55" s="97"/>
    </row>
    <row r="56" ht="24.5" customHeight="1" spans="1:4">
      <c r="A56" s="99" t="s">
        <v>167</v>
      </c>
      <c r="B56" s="96"/>
      <c r="C56" s="96"/>
      <c r="D56" s="97"/>
    </row>
    <row r="57" ht="24.5" customHeight="1" spans="1:4">
      <c r="A57" s="99" t="s">
        <v>168</v>
      </c>
      <c r="B57" s="96"/>
      <c r="C57" s="96"/>
      <c r="D57" s="97"/>
    </row>
    <row r="58" ht="24.5" customHeight="1" spans="1:4">
      <c r="A58" s="100" t="s">
        <v>169</v>
      </c>
      <c r="B58" s="96"/>
      <c r="C58" s="96"/>
      <c r="D58" s="97"/>
    </row>
    <row r="59" ht="24.5" customHeight="1" spans="1:4">
      <c r="A59" s="100" t="s">
        <v>170</v>
      </c>
      <c r="B59" s="96"/>
      <c r="C59" s="96"/>
      <c r="D59" s="97"/>
    </row>
    <row r="60" ht="24.5" customHeight="1" spans="1:4">
      <c r="A60" s="100" t="s">
        <v>171</v>
      </c>
      <c r="B60" s="96"/>
      <c r="C60" s="96"/>
      <c r="D60" s="97"/>
    </row>
    <row r="61" ht="24.5" customHeight="1" spans="1:4">
      <c r="A61" s="99" t="s">
        <v>143</v>
      </c>
      <c r="B61" s="96"/>
      <c r="C61" s="96"/>
      <c r="D61" s="97"/>
    </row>
    <row r="62" ht="24.5" customHeight="1" spans="1:4">
      <c r="A62" s="99" t="s">
        <v>172</v>
      </c>
      <c r="B62" s="96"/>
      <c r="C62" s="96"/>
      <c r="D62" s="97"/>
    </row>
    <row r="63" ht="24.5" customHeight="1" spans="1:4">
      <c r="A63" s="98" t="s">
        <v>173</v>
      </c>
      <c r="B63" s="96">
        <v>470</v>
      </c>
      <c r="C63" s="96">
        <v>470</v>
      </c>
      <c r="D63" s="97"/>
    </row>
    <row r="64" ht="24.5" customHeight="1" spans="1:4">
      <c r="A64" s="100" t="s">
        <v>134</v>
      </c>
      <c r="B64" s="96">
        <v>270</v>
      </c>
      <c r="C64" s="96">
        <v>270</v>
      </c>
      <c r="D64" s="97"/>
    </row>
    <row r="65" ht="24.5" customHeight="1" spans="1:4">
      <c r="A65" s="103" t="s">
        <v>135</v>
      </c>
      <c r="B65" s="96"/>
      <c r="C65" s="96"/>
      <c r="D65" s="97"/>
    </row>
    <row r="66" ht="24.5" customHeight="1" spans="1:4">
      <c r="A66" s="103" t="s">
        <v>136</v>
      </c>
      <c r="B66" s="96"/>
      <c r="C66" s="96"/>
      <c r="D66" s="97"/>
    </row>
    <row r="67" ht="24.5" customHeight="1" spans="1:4">
      <c r="A67" s="103" t="s">
        <v>174</v>
      </c>
      <c r="B67" s="96"/>
      <c r="C67" s="96"/>
      <c r="D67" s="97"/>
    </row>
    <row r="68" ht="24.5" customHeight="1" spans="1:4">
      <c r="A68" s="103" t="s">
        <v>175</v>
      </c>
      <c r="B68" s="96"/>
      <c r="C68" s="96"/>
      <c r="D68" s="97"/>
    </row>
    <row r="69" ht="24.5" customHeight="1" spans="1:4">
      <c r="A69" s="103" t="s">
        <v>176</v>
      </c>
      <c r="B69" s="96"/>
      <c r="C69" s="96"/>
      <c r="D69" s="97"/>
    </row>
    <row r="70" ht="24.5" customHeight="1" spans="1:4">
      <c r="A70" s="99" t="s">
        <v>177</v>
      </c>
      <c r="B70" s="96">
        <v>200</v>
      </c>
      <c r="C70" s="96">
        <v>200</v>
      </c>
      <c r="D70" s="97"/>
    </row>
    <row r="71" ht="24.5" customHeight="1" spans="1:4">
      <c r="A71" s="100" t="s">
        <v>178</v>
      </c>
      <c r="B71" s="96"/>
      <c r="C71" s="96"/>
      <c r="D71" s="97"/>
    </row>
    <row r="72" ht="24.5" customHeight="1" spans="1:4">
      <c r="A72" s="100" t="s">
        <v>143</v>
      </c>
      <c r="B72" s="96"/>
      <c r="C72" s="96"/>
      <c r="D72" s="97"/>
    </row>
    <row r="73" ht="24.5" customHeight="1" spans="1:4">
      <c r="A73" s="100" t="s">
        <v>179</v>
      </c>
      <c r="B73" s="96"/>
      <c r="C73" s="96"/>
      <c r="D73" s="97"/>
    </row>
    <row r="74" ht="24.5" customHeight="1" spans="1:4">
      <c r="A74" s="98" t="s">
        <v>180</v>
      </c>
      <c r="B74" s="96">
        <v>2390</v>
      </c>
      <c r="C74" s="96">
        <v>2390</v>
      </c>
      <c r="D74" s="97"/>
    </row>
    <row r="75" ht="24.5" customHeight="1" spans="1:4">
      <c r="A75" s="99" t="s">
        <v>134</v>
      </c>
      <c r="B75" s="96">
        <v>2390</v>
      </c>
      <c r="C75" s="96">
        <v>2390</v>
      </c>
      <c r="D75" s="97"/>
    </row>
    <row r="76" ht="24.5" customHeight="1" spans="1:4">
      <c r="A76" s="99" t="s">
        <v>135</v>
      </c>
      <c r="B76" s="96"/>
      <c r="C76" s="96"/>
      <c r="D76" s="97"/>
    </row>
    <row r="77" ht="24.5" customHeight="1" spans="1:4">
      <c r="A77" s="100" t="s">
        <v>136</v>
      </c>
      <c r="B77" s="96"/>
      <c r="C77" s="96"/>
      <c r="D77" s="97"/>
    </row>
    <row r="78" ht="24.5" customHeight="1" spans="1:4">
      <c r="A78" s="100" t="s">
        <v>181</v>
      </c>
      <c r="B78" s="96"/>
      <c r="C78" s="96"/>
      <c r="D78" s="97"/>
    </row>
    <row r="79" ht="24.5" customHeight="1" spans="1:4">
      <c r="A79" s="100" t="s">
        <v>182</v>
      </c>
      <c r="B79" s="96"/>
      <c r="C79" s="96"/>
      <c r="D79" s="97"/>
    </row>
    <row r="80" ht="24.5" customHeight="1" spans="1:4">
      <c r="A80" s="101" t="s">
        <v>183</v>
      </c>
      <c r="B80" s="96"/>
      <c r="C80" s="96"/>
      <c r="D80" s="97"/>
    </row>
    <row r="81" ht="24.5" customHeight="1" spans="1:4">
      <c r="A81" s="99" t="s">
        <v>184</v>
      </c>
      <c r="B81" s="96"/>
      <c r="C81" s="96"/>
      <c r="D81" s="97"/>
    </row>
    <row r="82" ht="24.5" customHeight="1" spans="1:4">
      <c r="A82" s="99" t="s">
        <v>185</v>
      </c>
      <c r="B82" s="96"/>
      <c r="C82" s="96"/>
      <c r="D82" s="97"/>
    </row>
    <row r="83" ht="24.5" customHeight="1" spans="1:4">
      <c r="A83" s="99" t="s">
        <v>177</v>
      </c>
      <c r="B83" s="96"/>
      <c r="C83" s="96"/>
      <c r="D83" s="97"/>
    </row>
    <row r="84" ht="24.5" customHeight="1" spans="1:4">
      <c r="A84" s="100" t="s">
        <v>143</v>
      </c>
      <c r="B84" s="96"/>
      <c r="C84" s="96"/>
      <c r="D84" s="97"/>
    </row>
    <row r="85" ht="24.5" customHeight="1" spans="1:4">
      <c r="A85" s="100" t="s">
        <v>186</v>
      </c>
      <c r="B85" s="96"/>
      <c r="C85" s="96"/>
      <c r="D85" s="97"/>
    </row>
    <row r="86" ht="24.5" customHeight="1" spans="1:4">
      <c r="A86" s="102" t="s">
        <v>187</v>
      </c>
      <c r="B86" s="96">
        <v>237</v>
      </c>
      <c r="C86" s="96">
        <v>237</v>
      </c>
      <c r="D86" s="97"/>
    </row>
    <row r="87" ht="24.5" customHeight="1" spans="1:4">
      <c r="A87" s="99" t="s">
        <v>134</v>
      </c>
      <c r="B87" s="96">
        <v>137</v>
      </c>
      <c r="C87" s="96">
        <v>137</v>
      </c>
      <c r="D87" s="97"/>
    </row>
    <row r="88" ht="24.5" customHeight="1" spans="1:4">
      <c r="A88" s="99" t="s">
        <v>135</v>
      </c>
      <c r="B88" s="96"/>
      <c r="C88" s="96"/>
      <c r="D88" s="97"/>
    </row>
    <row r="89" ht="24.5" customHeight="1" spans="1:4">
      <c r="A89" s="99" t="s">
        <v>136</v>
      </c>
      <c r="B89" s="96"/>
      <c r="C89" s="96"/>
      <c r="D89" s="97"/>
    </row>
    <row r="90" ht="24.5" customHeight="1" spans="1:4">
      <c r="A90" s="100" t="s">
        <v>188</v>
      </c>
      <c r="B90" s="96">
        <v>100</v>
      </c>
      <c r="C90" s="96">
        <v>100</v>
      </c>
      <c r="D90" s="97"/>
    </row>
    <row r="91" ht="24.5" customHeight="1" spans="1:4">
      <c r="A91" s="100" t="s">
        <v>189</v>
      </c>
      <c r="B91" s="96"/>
      <c r="C91" s="96"/>
      <c r="D91" s="97"/>
    </row>
    <row r="92" ht="24.5" customHeight="1" spans="1:4">
      <c r="A92" s="100" t="s">
        <v>177</v>
      </c>
      <c r="B92" s="96"/>
      <c r="C92" s="96"/>
      <c r="D92" s="97"/>
    </row>
    <row r="93" ht="24.5" customHeight="1" spans="1:4">
      <c r="A93" s="100" t="s">
        <v>143</v>
      </c>
      <c r="B93" s="96"/>
      <c r="C93" s="96"/>
      <c r="D93" s="97"/>
    </row>
    <row r="94" ht="24.5" customHeight="1" spans="1:4">
      <c r="A94" s="101" t="s">
        <v>190</v>
      </c>
      <c r="B94" s="96"/>
      <c r="C94" s="96"/>
      <c r="D94" s="97"/>
    </row>
    <row r="95" ht="24.5" customHeight="1" spans="1:4">
      <c r="A95" s="98" t="s">
        <v>191</v>
      </c>
      <c r="B95" s="96"/>
      <c r="C95" s="96"/>
      <c r="D95" s="97"/>
    </row>
    <row r="96" ht="24.5" customHeight="1" spans="1:4">
      <c r="A96" s="99" t="s">
        <v>134</v>
      </c>
      <c r="B96" s="96"/>
      <c r="C96" s="96"/>
      <c r="D96" s="97"/>
    </row>
    <row r="97" ht="24.5" customHeight="1" spans="1:4">
      <c r="A97" s="100" t="s">
        <v>135</v>
      </c>
      <c r="B97" s="96"/>
      <c r="C97" s="96"/>
      <c r="D97" s="97"/>
    </row>
    <row r="98" ht="24.5" customHeight="1" spans="1:4">
      <c r="A98" s="100" t="s">
        <v>136</v>
      </c>
      <c r="B98" s="96"/>
      <c r="C98" s="96"/>
      <c r="D98" s="97"/>
    </row>
    <row r="99" ht="24.5" customHeight="1" spans="1:4">
      <c r="A99" s="100" t="s">
        <v>192</v>
      </c>
      <c r="B99" s="96"/>
      <c r="C99" s="96"/>
      <c r="D99" s="97"/>
    </row>
    <row r="100" ht="24.5" customHeight="1" spans="1:4">
      <c r="A100" s="99" t="s">
        <v>193</v>
      </c>
      <c r="B100" s="96"/>
      <c r="C100" s="96"/>
      <c r="D100" s="97"/>
    </row>
    <row r="101" ht="24.5" customHeight="1" spans="1:4">
      <c r="A101" s="99" t="s">
        <v>194</v>
      </c>
      <c r="B101" s="96"/>
      <c r="C101" s="96"/>
      <c r="D101" s="97"/>
    </row>
    <row r="102" ht="24.5" customHeight="1" spans="1:4">
      <c r="A102" s="99" t="s">
        <v>177</v>
      </c>
      <c r="B102" s="96"/>
      <c r="C102" s="96"/>
      <c r="D102" s="97"/>
    </row>
    <row r="103" ht="24.5" customHeight="1" spans="1:4">
      <c r="A103" s="100" t="s">
        <v>143</v>
      </c>
      <c r="B103" s="96"/>
      <c r="C103" s="96"/>
      <c r="D103" s="97"/>
    </row>
    <row r="104" ht="24.5" customHeight="1" spans="1:4">
      <c r="A104" s="100" t="s">
        <v>195</v>
      </c>
      <c r="B104" s="96"/>
      <c r="C104" s="96"/>
      <c r="D104" s="97"/>
    </row>
    <row r="105" ht="24.5" customHeight="1" spans="1:4">
      <c r="A105" s="102" t="s">
        <v>196</v>
      </c>
      <c r="B105" s="96"/>
      <c r="C105" s="96"/>
      <c r="D105" s="97"/>
    </row>
    <row r="106" ht="24.5" customHeight="1" spans="1:4">
      <c r="A106" s="100" t="s">
        <v>134</v>
      </c>
      <c r="B106" s="96"/>
      <c r="C106" s="96"/>
      <c r="D106" s="97"/>
    </row>
    <row r="107" ht="24.5" customHeight="1" spans="1:4">
      <c r="A107" s="99" t="s">
        <v>135</v>
      </c>
      <c r="B107" s="96"/>
      <c r="C107" s="96"/>
      <c r="D107" s="97"/>
    </row>
    <row r="108" ht="24.5" customHeight="1" spans="1:4">
      <c r="A108" s="99" t="s">
        <v>136</v>
      </c>
      <c r="B108" s="96"/>
      <c r="C108" s="96"/>
      <c r="D108" s="97"/>
    </row>
    <row r="109" ht="24.5" customHeight="1" spans="1:4">
      <c r="A109" s="99" t="s">
        <v>197</v>
      </c>
      <c r="B109" s="96"/>
      <c r="C109" s="96"/>
      <c r="D109" s="97"/>
    </row>
    <row r="110" ht="24.5" customHeight="1" spans="1:4">
      <c r="A110" s="100" t="s">
        <v>198</v>
      </c>
      <c r="B110" s="96"/>
      <c r="C110" s="96"/>
      <c r="D110" s="97"/>
    </row>
    <row r="111" ht="24.5" customHeight="1" spans="1:4">
      <c r="A111" s="100" t="s">
        <v>199</v>
      </c>
      <c r="B111" s="96"/>
      <c r="C111" s="96"/>
      <c r="D111" s="97"/>
    </row>
    <row r="112" ht="24.5" customHeight="1" spans="1:4">
      <c r="A112" s="100" t="s">
        <v>200</v>
      </c>
      <c r="B112" s="96"/>
      <c r="C112" s="96"/>
      <c r="D112" s="97"/>
    </row>
    <row r="113" ht="24.5" customHeight="1" spans="1:4">
      <c r="A113" s="99" t="s">
        <v>201</v>
      </c>
      <c r="B113" s="96"/>
      <c r="C113" s="96"/>
      <c r="D113" s="97"/>
    </row>
    <row r="114" ht="24.5" customHeight="1" spans="1:4">
      <c r="A114" s="99" t="s">
        <v>202</v>
      </c>
      <c r="B114" s="96"/>
      <c r="C114" s="96"/>
      <c r="D114" s="97"/>
    </row>
    <row r="115" ht="24.5" customHeight="1" spans="1:4">
      <c r="A115" s="99" t="s">
        <v>203</v>
      </c>
      <c r="B115" s="96"/>
      <c r="C115" s="96"/>
      <c r="D115" s="97"/>
    </row>
    <row r="116" ht="24.5" customHeight="1" spans="1:4">
      <c r="A116" s="100" t="s">
        <v>204</v>
      </c>
      <c r="B116" s="96"/>
      <c r="C116" s="96"/>
      <c r="D116" s="97"/>
    </row>
    <row r="117" ht="24.5" customHeight="1" spans="1:4">
      <c r="A117" s="100" t="s">
        <v>205</v>
      </c>
      <c r="B117" s="96"/>
      <c r="C117" s="96"/>
      <c r="D117" s="97"/>
    </row>
    <row r="118" ht="24.5" customHeight="1" spans="1:4">
      <c r="A118" s="100" t="s">
        <v>143</v>
      </c>
      <c r="B118" s="96"/>
      <c r="C118" s="96"/>
      <c r="D118" s="97"/>
    </row>
    <row r="119" ht="24.5" customHeight="1" spans="1:4">
      <c r="A119" s="100" t="s">
        <v>206</v>
      </c>
      <c r="B119" s="96"/>
      <c r="C119" s="96"/>
      <c r="D119" s="97"/>
    </row>
    <row r="120" ht="24.5" customHeight="1" spans="1:4">
      <c r="A120" s="95" t="s">
        <v>207</v>
      </c>
      <c r="B120" s="96">
        <v>85.75</v>
      </c>
      <c r="C120" s="96">
        <v>85.75</v>
      </c>
      <c r="D120" s="97"/>
    </row>
    <row r="121" ht="24.5" customHeight="1" spans="1:4">
      <c r="A121" s="99" t="s">
        <v>134</v>
      </c>
      <c r="B121" s="96">
        <v>85.75</v>
      </c>
      <c r="C121" s="96">
        <v>85.75</v>
      </c>
      <c r="D121" s="97"/>
    </row>
    <row r="122" ht="24.5" customHeight="1" spans="1:4">
      <c r="A122" s="99" t="s">
        <v>135</v>
      </c>
      <c r="B122" s="96"/>
      <c r="C122" s="96"/>
      <c r="D122" s="97"/>
    </row>
    <row r="123" ht="24.5" customHeight="1" spans="1:4">
      <c r="A123" s="99" t="s">
        <v>136</v>
      </c>
      <c r="B123" s="96"/>
      <c r="C123" s="96"/>
      <c r="D123" s="97"/>
    </row>
    <row r="124" ht="24.5" customHeight="1" spans="1:4">
      <c r="A124" s="100" t="s">
        <v>208</v>
      </c>
      <c r="B124" s="96"/>
      <c r="C124" s="96"/>
      <c r="D124" s="97"/>
    </row>
    <row r="125" ht="24.5" customHeight="1" spans="1:4">
      <c r="A125" s="100" t="s">
        <v>209</v>
      </c>
      <c r="B125" s="96"/>
      <c r="C125" s="96"/>
      <c r="D125" s="97"/>
    </row>
    <row r="126" ht="24.5" customHeight="1" spans="1:4">
      <c r="A126" s="100" t="s">
        <v>210</v>
      </c>
      <c r="B126" s="96"/>
      <c r="C126" s="96"/>
      <c r="D126" s="97"/>
    </row>
    <row r="127" ht="24.5" customHeight="1" spans="1:4">
      <c r="A127" s="99" t="s">
        <v>143</v>
      </c>
      <c r="B127" s="96"/>
      <c r="C127" s="96"/>
      <c r="D127" s="97"/>
    </row>
    <row r="128" ht="24.5" customHeight="1" spans="1:4">
      <c r="A128" s="99" t="s">
        <v>211</v>
      </c>
      <c r="B128" s="96"/>
      <c r="C128" s="96"/>
      <c r="D128" s="97"/>
    </row>
    <row r="129" ht="24.5" customHeight="1" spans="1:4">
      <c r="A129" s="95" t="s">
        <v>212</v>
      </c>
      <c r="B129" s="96">
        <v>474</v>
      </c>
      <c r="C129" s="96">
        <v>474</v>
      </c>
      <c r="D129" s="97"/>
    </row>
    <row r="130" ht="24.5" customHeight="1" spans="1:4">
      <c r="A130" s="99" t="s">
        <v>134</v>
      </c>
      <c r="B130" s="96">
        <v>235</v>
      </c>
      <c r="C130" s="96">
        <v>235</v>
      </c>
      <c r="D130" s="97"/>
    </row>
    <row r="131" ht="24.5" customHeight="1" spans="1:4">
      <c r="A131" s="99" t="s">
        <v>135</v>
      </c>
      <c r="B131" s="96"/>
      <c r="C131" s="96"/>
      <c r="D131" s="97"/>
    </row>
    <row r="132" ht="24.5" customHeight="1" spans="1:4">
      <c r="A132" s="99" t="s">
        <v>136</v>
      </c>
      <c r="B132" s="96"/>
      <c r="C132" s="96"/>
      <c r="D132" s="97"/>
    </row>
    <row r="133" ht="24.5" customHeight="1" spans="1:4">
      <c r="A133" s="100" t="s">
        <v>213</v>
      </c>
      <c r="B133" s="96"/>
      <c r="C133" s="96"/>
      <c r="D133" s="97"/>
    </row>
    <row r="134" ht="24.5" customHeight="1" spans="1:4">
      <c r="A134" s="100" t="s">
        <v>214</v>
      </c>
      <c r="B134" s="96"/>
      <c r="C134" s="96"/>
      <c r="D134" s="97"/>
    </row>
    <row r="135" ht="24.5" customHeight="1" spans="1:4">
      <c r="A135" s="100" t="s">
        <v>215</v>
      </c>
      <c r="B135" s="96"/>
      <c r="C135" s="96"/>
      <c r="D135" s="97"/>
    </row>
    <row r="136" ht="24.5" customHeight="1" spans="1:4">
      <c r="A136" s="99" t="s">
        <v>216</v>
      </c>
      <c r="B136" s="96"/>
      <c r="C136" s="96"/>
      <c r="D136" s="97"/>
    </row>
    <row r="137" ht="24.5" customHeight="1" spans="1:4">
      <c r="A137" s="99" t="s">
        <v>217</v>
      </c>
      <c r="B137" s="96">
        <v>115</v>
      </c>
      <c r="C137" s="96">
        <v>115</v>
      </c>
      <c r="D137" s="97"/>
    </row>
    <row r="138" ht="24.5" customHeight="1" spans="1:4">
      <c r="A138" s="99" t="s">
        <v>143</v>
      </c>
      <c r="B138" s="96"/>
      <c r="C138" s="96"/>
      <c r="D138" s="97"/>
    </row>
    <row r="139" ht="24.5" customHeight="1" spans="1:4">
      <c r="A139" s="100" t="s">
        <v>218</v>
      </c>
      <c r="B139" s="96">
        <v>124</v>
      </c>
      <c r="C139" s="96">
        <v>124</v>
      </c>
      <c r="D139" s="97"/>
    </row>
    <row r="140" ht="24.5" customHeight="1" spans="1:4">
      <c r="A140" s="102" t="s">
        <v>219</v>
      </c>
      <c r="B140" s="96"/>
      <c r="C140" s="96"/>
      <c r="D140" s="97"/>
    </row>
    <row r="141" ht="24.5" customHeight="1" spans="1:4">
      <c r="A141" s="100" t="s">
        <v>134</v>
      </c>
      <c r="B141" s="96"/>
      <c r="C141" s="96"/>
      <c r="D141" s="97"/>
    </row>
    <row r="142" ht="24.5" customHeight="1" spans="1:4">
      <c r="A142" s="101" t="s">
        <v>135</v>
      </c>
      <c r="B142" s="96"/>
      <c r="C142" s="96"/>
      <c r="D142" s="97"/>
    </row>
    <row r="143" ht="24.5" customHeight="1" spans="1:4">
      <c r="A143" s="99" t="s">
        <v>136</v>
      </c>
      <c r="B143" s="96"/>
      <c r="C143" s="96"/>
      <c r="D143" s="97"/>
    </row>
    <row r="144" ht="24.5" customHeight="1" spans="1:4">
      <c r="A144" s="99" t="s">
        <v>220</v>
      </c>
      <c r="B144" s="96"/>
      <c r="C144" s="96"/>
      <c r="D144" s="97"/>
    </row>
    <row r="145" ht="24.5" customHeight="1" spans="1:4">
      <c r="A145" s="99" t="s">
        <v>221</v>
      </c>
      <c r="B145" s="96"/>
      <c r="C145" s="96"/>
      <c r="D145" s="97"/>
    </row>
    <row r="146" ht="24.5" customHeight="1" spans="1:4">
      <c r="A146" s="100" t="s">
        <v>222</v>
      </c>
      <c r="B146" s="96"/>
      <c r="C146" s="96"/>
      <c r="D146" s="97"/>
    </row>
    <row r="147" ht="24.5" customHeight="1" spans="1:4">
      <c r="A147" s="100" t="s">
        <v>223</v>
      </c>
      <c r="B147" s="96"/>
      <c r="C147" s="96"/>
      <c r="D147" s="97"/>
    </row>
    <row r="148" ht="24.5" customHeight="1" spans="1:4">
      <c r="A148" s="100" t="s">
        <v>224</v>
      </c>
      <c r="B148" s="96"/>
      <c r="C148" s="96"/>
      <c r="D148" s="97"/>
    </row>
    <row r="149" ht="24.5" customHeight="1" spans="1:4">
      <c r="A149" s="99" t="s">
        <v>225</v>
      </c>
      <c r="B149" s="96"/>
      <c r="C149" s="96"/>
      <c r="D149" s="97"/>
    </row>
    <row r="150" ht="24.5" customHeight="1" spans="1:4">
      <c r="A150" s="99" t="s">
        <v>143</v>
      </c>
      <c r="B150" s="96"/>
      <c r="C150" s="96"/>
      <c r="D150" s="97"/>
    </row>
    <row r="151" ht="24.5" customHeight="1" spans="1:4">
      <c r="A151" s="99" t="s">
        <v>226</v>
      </c>
      <c r="B151" s="96"/>
      <c r="C151" s="96"/>
      <c r="D151" s="97"/>
    </row>
    <row r="152" ht="24.5" customHeight="1" spans="1:4">
      <c r="A152" s="102" t="s">
        <v>227</v>
      </c>
      <c r="B152" s="96">
        <v>61</v>
      </c>
      <c r="C152" s="96">
        <v>61</v>
      </c>
      <c r="D152" s="97"/>
    </row>
    <row r="153" ht="24.5" customHeight="1" spans="1:4">
      <c r="A153" s="100" t="s">
        <v>134</v>
      </c>
      <c r="B153" s="96">
        <v>51</v>
      </c>
      <c r="C153" s="96">
        <v>51</v>
      </c>
      <c r="D153" s="97"/>
    </row>
    <row r="154" ht="24.5" customHeight="1" spans="1:4">
      <c r="A154" s="100" t="s">
        <v>135</v>
      </c>
      <c r="B154" s="96">
        <v>10</v>
      </c>
      <c r="C154" s="96">
        <v>10</v>
      </c>
      <c r="D154" s="97"/>
    </row>
    <row r="155" ht="24.5" customHeight="1" spans="1:4">
      <c r="A155" s="101" t="s">
        <v>136</v>
      </c>
      <c r="B155" s="96"/>
      <c r="C155" s="96"/>
      <c r="D155" s="97"/>
    </row>
    <row r="156" ht="24.5" customHeight="1" spans="1:4">
      <c r="A156" s="99" t="s">
        <v>228</v>
      </c>
      <c r="B156" s="96"/>
      <c r="C156" s="96"/>
      <c r="D156" s="97"/>
    </row>
    <row r="157" ht="24.5" customHeight="1" spans="1:4">
      <c r="A157" s="99" t="s">
        <v>229</v>
      </c>
      <c r="B157" s="96"/>
      <c r="C157" s="96"/>
      <c r="D157" s="97"/>
    </row>
    <row r="158" ht="24.5" customHeight="1" spans="1:4">
      <c r="A158" s="99" t="s">
        <v>230</v>
      </c>
      <c r="B158" s="96"/>
      <c r="C158" s="96"/>
      <c r="D158" s="97"/>
    </row>
    <row r="159" ht="24.5" customHeight="1" spans="1:4">
      <c r="A159" s="100" t="s">
        <v>177</v>
      </c>
      <c r="B159" s="96"/>
      <c r="C159" s="96"/>
      <c r="D159" s="97"/>
    </row>
    <row r="160" ht="24.5" customHeight="1" spans="1:4">
      <c r="A160" s="100" t="s">
        <v>143</v>
      </c>
      <c r="B160" s="96"/>
      <c r="C160" s="96"/>
      <c r="D160" s="97"/>
    </row>
    <row r="161" ht="24.5" customHeight="1" spans="1:4">
      <c r="A161" s="100" t="s">
        <v>231</v>
      </c>
      <c r="B161" s="96"/>
      <c r="C161" s="96"/>
      <c r="D161" s="97"/>
    </row>
    <row r="162" ht="24.5" customHeight="1" spans="1:4">
      <c r="A162" s="98" t="s">
        <v>232</v>
      </c>
      <c r="B162" s="96">
        <v>15</v>
      </c>
      <c r="C162" s="96">
        <v>15</v>
      </c>
      <c r="D162" s="97"/>
    </row>
    <row r="163" ht="24.5" customHeight="1" spans="1:4">
      <c r="A163" s="99" t="s">
        <v>134</v>
      </c>
      <c r="B163" s="96">
        <v>15</v>
      </c>
      <c r="C163" s="96">
        <v>15</v>
      </c>
      <c r="D163" s="97"/>
    </row>
    <row r="164" ht="24.5" customHeight="1" spans="1:4">
      <c r="A164" s="99" t="s">
        <v>135</v>
      </c>
      <c r="B164" s="96"/>
      <c r="C164" s="96"/>
      <c r="D164" s="97"/>
    </row>
    <row r="165" ht="24.5" customHeight="1" spans="1:4">
      <c r="A165" s="100" t="s">
        <v>136</v>
      </c>
      <c r="B165" s="96"/>
      <c r="C165" s="96"/>
      <c r="D165" s="97"/>
    </row>
    <row r="166" ht="24.5" customHeight="1" spans="1:4">
      <c r="A166" s="100" t="s">
        <v>233</v>
      </c>
      <c r="B166" s="96"/>
      <c r="C166" s="96"/>
      <c r="D166" s="97"/>
    </row>
    <row r="167" ht="24.5" customHeight="1" spans="1:4">
      <c r="A167" s="100" t="s">
        <v>234</v>
      </c>
      <c r="B167" s="96"/>
      <c r="C167" s="96"/>
      <c r="D167" s="97"/>
    </row>
    <row r="168" ht="24.5" customHeight="1" spans="1:4">
      <c r="A168" s="100" t="s">
        <v>235</v>
      </c>
      <c r="B168" s="96"/>
      <c r="C168" s="96"/>
      <c r="D168" s="97"/>
    </row>
    <row r="169" ht="24.5" customHeight="1" spans="1:4">
      <c r="A169" s="99" t="s">
        <v>236</v>
      </c>
      <c r="B169" s="96"/>
      <c r="C169" s="96"/>
      <c r="D169" s="97"/>
    </row>
    <row r="170" ht="24.5" customHeight="1" spans="1:4">
      <c r="A170" s="99" t="s">
        <v>237</v>
      </c>
      <c r="B170" s="96"/>
      <c r="C170" s="96"/>
      <c r="D170" s="97"/>
    </row>
    <row r="171" ht="24.5" customHeight="1" spans="1:4">
      <c r="A171" s="99" t="s">
        <v>238</v>
      </c>
      <c r="B171" s="96"/>
      <c r="C171" s="96"/>
      <c r="D171" s="97"/>
    </row>
    <row r="172" ht="24.5" customHeight="1" spans="1:4">
      <c r="A172" s="100" t="s">
        <v>177</v>
      </c>
      <c r="B172" s="96"/>
      <c r="C172" s="96"/>
      <c r="D172" s="97"/>
    </row>
    <row r="173" ht="24.5" customHeight="1" spans="1:4">
      <c r="A173" s="100" t="s">
        <v>143</v>
      </c>
      <c r="B173" s="96"/>
      <c r="C173" s="96"/>
      <c r="D173" s="97"/>
    </row>
    <row r="174" ht="24.5" customHeight="1" spans="1:4">
      <c r="A174" s="100" t="s">
        <v>239</v>
      </c>
      <c r="B174" s="96"/>
      <c r="C174" s="96"/>
      <c r="D174" s="97"/>
    </row>
    <row r="175" ht="24.5" customHeight="1" spans="1:4">
      <c r="A175" s="98" t="s">
        <v>240</v>
      </c>
      <c r="B175" s="96"/>
      <c r="C175" s="96"/>
      <c r="D175" s="97"/>
    </row>
    <row r="176" ht="24.5" customHeight="1" spans="1:4">
      <c r="A176" s="99" t="s">
        <v>134</v>
      </c>
      <c r="B176" s="96"/>
      <c r="C176" s="96"/>
      <c r="D176" s="104"/>
    </row>
    <row r="177" ht="24.5" customHeight="1" spans="1:4">
      <c r="A177" s="99" t="s">
        <v>135</v>
      </c>
      <c r="B177" s="96"/>
      <c r="C177" s="96"/>
      <c r="D177" s="97"/>
    </row>
    <row r="178" ht="24.5" customHeight="1" spans="1:4">
      <c r="A178" s="100" t="s">
        <v>136</v>
      </c>
      <c r="B178" s="96"/>
      <c r="C178" s="96"/>
      <c r="D178" s="97"/>
    </row>
    <row r="179" ht="24.5" customHeight="1" spans="1:4">
      <c r="A179" s="100" t="s">
        <v>241</v>
      </c>
      <c r="B179" s="96"/>
      <c r="C179" s="96"/>
      <c r="D179" s="97"/>
    </row>
    <row r="180" ht="24.5" customHeight="1" spans="1:4">
      <c r="A180" s="100" t="s">
        <v>143</v>
      </c>
      <c r="B180" s="96"/>
      <c r="C180" s="96"/>
      <c r="D180" s="97"/>
    </row>
    <row r="181" ht="24.5" customHeight="1" spans="1:4">
      <c r="A181" s="101" t="s">
        <v>242</v>
      </c>
      <c r="B181" s="96"/>
      <c r="C181" s="96"/>
      <c r="D181" s="97"/>
    </row>
    <row r="182" ht="24.5" customHeight="1" spans="1:4">
      <c r="A182" s="98" t="s">
        <v>243</v>
      </c>
      <c r="B182" s="96">
        <v>5</v>
      </c>
      <c r="C182" s="96">
        <v>5</v>
      </c>
      <c r="D182" s="97"/>
    </row>
    <row r="183" ht="24.5" customHeight="1" spans="1:4">
      <c r="A183" s="99" t="s">
        <v>134</v>
      </c>
      <c r="B183" s="96"/>
      <c r="C183" s="96"/>
      <c r="D183" s="97"/>
    </row>
    <row r="184" ht="24.5" customHeight="1" spans="1:4">
      <c r="A184" s="99" t="s">
        <v>135</v>
      </c>
      <c r="B184" s="96">
        <v>5</v>
      </c>
      <c r="C184" s="96">
        <v>5</v>
      </c>
      <c r="D184" s="97"/>
    </row>
    <row r="185" ht="24.5" customHeight="1" spans="1:4">
      <c r="A185" s="100" t="s">
        <v>136</v>
      </c>
      <c r="B185" s="96"/>
      <c r="C185" s="96"/>
      <c r="D185" s="97"/>
    </row>
    <row r="186" ht="24.5" customHeight="1" spans="1:4">
      <c r="A186" s="100" t="s">
        <v>244</v>
      </c>
      <c r="B186" s="96"/>
      <c r="C186" s="96"/>
      <c r="D186" s="97"/>
    </row>
    <row r="187" ht="24.5" customHeight="1" spans="1:4">
      <c r="A187" s="100" t="s">
        <v>143</v>
      </c>
      <c r="B187" s="96"/>
      <c r="C187" s="96"/>
      <c r="D187" s="97"/>
    </row>
    <row r="188" ht="24.5" customHeight="1" spans="1:4">
      <c r="A188" s="99" t="s">
        <v>245</v>
      </c>
      <c r="B188" s="96"/>
      <c r="C188" s="96"/>
      <c r="D188" s="97"/>
    </row>
    <row r="189" ht="24.5" customHeight="1" spans="1:4">
      <c r="A189" s="98" t="s">
        <v>246</v>
      </c>
      <c r="B189" s="96"/>
      <c r="C189" s="96"/>
      <c r="D189" s="97"/>
    </row>
    <row r="190" ht="24.5" customHeight="1" spans="1:4">
      <c r="A190" s="99" t="s">
        <v>134</v>
      </c>
      <c r="B190" s="96"/>
      <c r="C190" s="96"/>
      <c r="D190" s="97"/>
    </row>
    <row r="191" ht="24.5" customHeight="1" spans="1:4">
      <c r="A191" s="100" t="s">
        <v>135</v>
      </c>
      <c r="B191" s="96"/>
      <c r="C191" s="96"/>
      <c r="D191" s="97"/>
    </row>
    <row r="192" ht="24.5" customHeight="1" spans="1:4">
      <c r="A192" s="100" t="s">
        <v>136</v>
      </c>
      <c r="B192" s="96"/>
      <c r="C192" s="96"/>
      <c r="D192" s="97"/>
    </row>
    <row r="193" ht="24.5" customHeight="1" spans="1:4">
      <c r="A193" s="100" t="s">
        <v>247</v>
      </c>
      <c r="B193" s="96"/>
      <c r="C193" s="96"/>
      <c r="D193" s="97"/>
    </row>
    <row r="194" ht="24.5" customHeight="1" spans="1:4">
      <c r="A194" s="101" t="s">
        <v>248</v>
      </c>
      <c r="B194" s="96"/>
      <c r="C194" s="96"/>
      <c r="D194" s="97"/>
    </row>
    <row r="195" ht="24.5" customHeight="1" spans="1:4">
      <c r="A195" s="99" t="s">
        <v>249</v>
      </c>
      <c r="B195" s="96"/>
      <c r="C195" s="96"/>
      <c r="D195" s="97"/>
    </row>
    <row r="196" ht="24.5" customHeight="1" spans="1:4">
      <c r="A196" s="99" t="s">
        <v>143</v>
      </c>
      <c r="B196" s="96"/>
      <c r="C196" s="96"/>
      <c r="D196" s="97"/>
    </row>
    <row r="197" ht="24.5" customHeight="1" spans="1:4">
      <c r="A197" s="99" t="s">
        <v>250</v>
      </c>
      <c r="B197" s="96"/>
      <c r="C197" s="96"/>
      <c r="D197" s="97"/>
    </row>
    <row r="198" ht="24.5" customHeight="1" spans="1:4">
      <c r="A198" s="102" t="s">
        <v>251</v>
      </c>
      <c r="B198" s="96"/>
      <c r="C198" s="96"/>
      <c r="D198" s="97"/>
    </row>
    <row r="199" ht="24.5" customHeight="1" spans="1:4">
      <c r="A199" s="100" t="s">
        <v>134</v>
      </c>
      <c r="B199" s="96"/>
      <c r="C199" s="96"/>
      <c r="D199" s="97"/>
    </row>
    <row r="200" ht="24.5" customHeight="1" spans="1:4">
      <c r="A200" s="100" t="s">
        <v>135</v>
      </c>
      <c r="B200" s="96"/>
      <c r="C200" s="96"/>
      <c r="D200" s="97"/>
    </row>
    <row r="201" ht="24.5" customHeight="1" spans="1:4">
      <c r="A201" s="99" t="s">
        <v>136</v>
      </c>
      <c r="B201" s="96"/>
      <c r="C201" s="96"/>
      <c r="D201" s="97"/>
    </row>
    <row r="202" ht="24.5" customHeight="1" spans="1:4">
      <c r="A202" s="99" t="s">
        <v>252</v>
      </c>
      <c r="B202" s="96"/>
      <c r="C202" s="96"/>
      <c r="D202" s="97"/>
    </row>
    <row r="203" ht="24.5" customHeight="1" spans="1:4">
      <c r="A203" s="99" t="s">
        <v>253</v>
      </c>
      <c r="B203" s="96"/>
      <c r="C203" s="96"/>
      <c r="D203" s="97"/>
    </row>
    <row r="204" ht="24.5" customHeight="1" spans="1:4">
      <c r="A204" s="102" t="s">
        <v>254</v>
      </c>
      <c r="B204" s="96"/>
      <c r="C204" s="96"/>
      <c r="D204" s="97"/>
    </row>
    <row r="205" ht="24.5" customHeight="1" spans="1:4">
      <c r="A205" s="100" t="s">
        <v>134</v>
      </c>
      <c r="B205" s="96"/>
      <c r="C205" s="96"/>
      <c r="D205" s="97"/>
    </row>
    <row r="206" ht="24.5" customHeight="1" spans="1:4">
      <c r="A206" s="100" t="s">
        <v>135</v>
      </c>
      <c r="B206" s="96"/>
      <c r="C206" s="96"/>
      <c r="D206" s="97"/>
    </row>
    <row r="207" ht="24.5" customHeight="1" spans="1:4">
      <c r="A207" s="101" t="s">
        <v>136</v>
      </c>
      <c r="B207" s="96"/>
      <c r="C207" s="96"/>
      <c r="D207" s="97"/>
    </row>
    <row r="208" ht="24.5" customHeight="1" spans="1:4">
      <c r="A208" s="99" t="s">
        <v>148</v>
      </c>
      <c r="B208" s="96"/>
      <c r="C208" s="96"/>
      <c r="D208" s="97"/>
    </row>
    <row r="209" ht="24.5" customHeight="1" spans="1:4">
      <c r="A209" s="99" t="s">
        <v>143</v>
      </c>
      <c r="B209" s="96"/>
      <c r="C209" s="96"/>
      <c r="D209" s="97"/>
    </row>
    <row r="210" ht="24.5" customHeight="1" spans="1:4">
      <c r="A210" s="99" t="s">
        <v>255</v>
      </c>
      <c r="B210" s="96"/>
      <c r="C210" s="96"/>
      <c r="D210" s="97"/>
    </row>
    <row r="211" ht="24.5" customHeight="1" spans="1:4">
      <c r="A211" s="102" t="s">
        <v>256</v>
      </c>
      <c r="B211" s="96">
        <v>17</v>
      </c>
      <c r="C211" s="96">
        <v>17</v>
      </c>
      <c r="D211" s="97"/>
    </row>
    <row r="212" ht="24.5" customHeight="1" spans="1:4">
      <c r="A212" s="100" t="s">
        <v>134</v>
      </c>
      <c r="B212" s="96"/>
      <c r="C212" s="96"/>
      <c r="D212" s="104"/>
    </row>
    <row r="213" ht="24.5" customHeight="1" spans="1:4">
      <c r="A213" s="100" t="s">
        <v>135</v>
      </c>
      <c r="B213" s="96"/>
      <c r="C213" s="96"/>
      <c r="D213" s="104"/>
    </row>
    <row r="214" ht="24.5" customHeight="1" spans="1:4">
      <c r="A214" s="99" t="s">
        <v>136</v>
      </c>
      <c r="B214" s="96"/>
      <c r="C214" s="96"/>
      <c r="D214" s="104"/>
    </row>
    <row r="215" ht="24.5" customHeight="1" spans="1:4">
      <c r="A215" s="99" t="s">
        <v>257</v>
      </c>
      <c r="B215" s="96"/>
      <c r="C215" s="96"/>
      <c r="D215" s="97"/>
    </row>
    <row r="216" ht="24.5" customHeight="1" spans="1:4">
      <c r="A216" s="99" t="s">
        <v>258</v>
      </c>
      <c r="B216" s="96"/>
      <c r="C216" s="96"/>
      <c r="D216" s="97"/>
    </row>
    <row r="217" ht="24.5" customHeight="1" spans="1:4">
      <c r="A217" s="100" t="s">
        <v>143</v>
      </c>
      <c r="B217" s="96"/>
      <c r="C217" s="96"/>
      <c r="D217" s="105"/>
    </row>
    <row r="218" ht="24.5" customHeight="1" spans="1:4">
      <c r="A218" s="100" t="s">
        <v>259</v>
      </c>
      <c r="B218" s="96">
        <v>17</v>
      </c>
      <c r="C218" s="96">
        <v>17</v>
      </c>
      <c r="D218" s="105"/>
    </row>
    <row r="219" ht="24.5" customHeight="1" spans="1:4">
      <c r="A219" s="102" t="s">
        <v>260</v>
      </c>
      <c r="B219" s="96"/>
      <c r="C219" s="96"/>
      <c r="D219" s="105"/>
    </row>
    <row r="220" ht="24.5" customHeight="1" spans="1:4">
      <c r="A220" s="100" t="s">
        <v>134</v>
      </c>
      <c r="B220" s="96"/>
      <c r="C220" s="96"/>
      <c r="D220" s="105"/>
    </row>
    <row r="221" ht="24.5" customHeight="1" spans="1:4">
      <c r="A221" s="99" t="s">
        <v>135</v>
      </c>
      <c r="B221" s="96"/>
      <c r="C221" s="96"/>
      <c r="D221" s="105"/>
    </row>
    <row r="222" ht="24.5" customHeight="1" spans="1:4">
      <c r="A222" s="99" t="s">
        <v>136</v>
      </c>
      <c r="B222" s="96"/>
      <c r="C222" s="96"/>
      <c r="D222" s="105"/>
    </row>
    <row r="223" ht="24.5" customHeight="1" spans="1:4">
      <c r="A223" s="99" t="s">
        <v>261</v>
      </c>
      <c r="B223" s="96"/>
      <c r="C223" s="96"/>
      <c r="D223" s="105"/>
    </row>
    <row r="224" ht="24.5" customHeight="1" spans="1:4">
      <c r="A224" s="100" t="s">
        <v>143</v>
      </c>
      <c r="B224" s="96"/>
      <c r="C224" s="96"/>
      <c r="D224" s="105"/>
    </row>
    <row r="225" ht="24.5" customHeight="1" spans="1:4">
      <c r="A225" s="100" t="s">
        <v>262</v>
      </c>
      <c r="B225" s="96"/>
      <c r="C225" s="96"/>
      <c r="D225" s="105"/>
    </row>
    <row r="226" ht="24.5" customHeight="1" spans="1:4">
      <c r="A226" s="102" t="s">
        <v>263</v>
      </c>
      <c r="B226" s="96">
        <v>135.9</v>
      </c>
      <c r="C226" s="96">
        <v>135.9</v>
      </c>
      <c r="D226" s="105"/>
    </row>
    <row r="227" ht="24.5" customHeight="1" spans="1:4">
      <c r="A227" s="99" t="s">
        <v>134</v>
      </c>
      <c r="B227" s="96">
        <v>135.9</v>
      </c>
      <c r="C227" s="96">
        <v>135.9</v>
      </c>
      <c r="D227" s="105"/>
    </row>
    <row r="228" ht="24.5" customHeight="1" spans="1:4">
      <c r="A228" s="99" t="s">
        <v>135</v>
      </c>
      <c r="B228" s="96"/>
      <c r="C228" s="96"/>
      <c r="D228" s="105"/>
    </row>
    <row r="229" ht="24.5" customHeight="1" spans="1:4">
      <c r="A229" s="99" t="s">
        <v>136</v>
      </c>
      <c r="B229" s="96"/>
      <c r="C229" s="96"/>
      <c r="D229" s="105"/>
    </row>
    <row r="230" ht="24.5" customHeight="1" spans="1:4">
      <c r="A230" s="100" t="s">
        <v>143</v>
      </c>
      <c r="B230" s="96"/>
      <c r="C230" s="96"/>
      <c r="D230" s="105"/>
    </row>
    <row r="231" ht="24.5" customHeight="1" spans="1:4">
      <c r="A231" s="100" t="s">
        <v>264</v>
      </c>
      <c r="B231" s="96"/>
      <c r="C231" s="96"/>
      <c r="D231" s="105"/>
    </row>
    <row r="232" ht="24.5" customHeight="1" spans="1:4">
      <c r="A232" s="102" t="s">
        <v>265</v>
      </c>
      <c r="B232" s="96"/>
      <c r="C232" s="96"/>
      <c r="D232" s="105"/>
    </row>
    <row r="233" ht="24.5" customHeight="1" spans="1:4">
      <c r="A233" s="101" t="s">
        <v>134</v>
      </c>
      <c r="B233" s="96"/>
      <c r="C233" s="96"/>
      <c r="D233" s="97"/>
    </row>
    <row r="234" ht="24.5" customHeight="1" spans="1:4">
      <c r="A234" s="99" t="s">
        <v>135</v>
      </c>
      <c r="B234" s="96"/>
      <c r="C234" s="96"/>
      <c r="D234" s="97"/>
    </row>
    <row r="235" ht="24.5" customHeight="1" spans="1:4">
      <c r="A235" s="99" t="s">
        <v>136</v>
      </c>
      <c r="B235" s="96"/>
      <c r="C235" s="96"/>
      <c r="D235" s="97"/>
    </row>
    <row r="236" ht="24.5" customHeight="1" spans="1:4">
      <c r="A236" s="99" t="s">
        <v>143</v>
      </c>
      <c r="B236" s="96"/>
      <c r="C236" s="96"/>
      <c r="D236" s="97"/>
    </row>
    <row r="237" ht="24.5" customHeight="1" spans="1:4">
      <c r="A237" s="100" t="s">
        <v>266</v>
      </c>
      <c r="B237" s="96"/>
      <c r="C237" s="96"/>
      <c r="D237" s="97"/>
    </row>
    <row r="238" ht="24.5" customHeight="1" spans="1:4">
      <c r="A238" s="102" t="s">
        <v>267</v>
      </c>
      <c r="B238" s="96"/>
      <c r="C238" s="96"/>
      <c r="D238" s="97"/>
    </row>
    <row r="239" ht="24.5" customHeight="1" spans="1:4">
      <c r="A239" s="100" t="s">
        <v>134</v>
      </c>
      <c r="B239" s="96"/>
      <c r="C239" s="96"/>
      <c r="D239" s="97"/>
    </row>
    <row r="240" ht="24.5" customHeight="1" spans="1:4">
      <c r="A240" s="99" t="s">
        <v>135</v>
      </c>
      <c r="B240" s="96"/>
      <c r="C240" s="96"/>
      <c r="D240" s="97"/>
    </row>
    <row r="241" ht="24.5" customHeight="1" spans="1:4">
      <c r="A241" s="99" t="s">
        <v>136</v>
      </c>
      <c r="B241" s="96"/>
      <c r="C241" s="96"/>
      <c r="D241" s="97"/>
    </row>
    <row r="242" ht="24.5" customHeight="1" spans="1:4">
      <c r="A242" s="99" t="s">
        <v>143</v>
      </c>
      <c r="B242" s="96"/>
      <c r="C242" s="96"/>
      <c r="D242" s="97"/>
    </row>
    <row r="243" ht="24.5" customHeight="1" spans="1:4">
      <c r="A243" s="100" t="s">
        <v>268</v>
      </c>
      <c r="B243" s="96"/>
      <c r="C243" s="96"/>
      <c r="D243" s="97"/>
    </row>
    <row r="244" ht="24.5" customHeight="1" spans="1:4">
      <c r="A244" s="102" t="s">
        <v>269</v>
      </c>
      <c r="B244" s="96"/>
      <c r="C244" s="96"/>
      <c r="D244" s="97"/>
    </row>
    <row r="245" ht="24.5" customHeight="1" spans="1:4">
      <c r="A245" s="100" t="s">
        <v>134</v>
      </c>
      <c r="B245" s="96"/>
      <c r="C245" s="96"/>
      <c r="D245" s="97"/>
    </row>
    <row r="246" ht="24.5" customHeight="1" spans="1:4">
      <c r="A246" s="101" t="s">
        <v>135</v>
      </c>
      <c r="B246" s="96"/>
      <c r="C246" s="96"/>
      <c r="D246" s="97"/>
    </row>
    <row r="247" ht="24.5" customHeight="1" spans="1:4">
      <c r="A247" s="99" t="s">
        <v>136</v>
      </c>
      <c r="B247" s="96"/>
      <c r="C247" s="96"/>
      <c r="D247" s="97"/>
    </row>
    <row r="248" ht="24.5" customHeight="1" spans="1:4">
      <c r="A248" s="99" t="s">
        <v>143</v>
      </c>
      <c r="B248" s="96"/>
      <c r="C248" s="96"/>
      <c r="D248" s="97"/>
    </row>
    <row r="249" ht="24.5" customHeight="1" spans="1:4">
      <c r="A249" s="99" t="s">
        <v>270</v>
      </c>
      <c r="B249" s="96"/>
      <c r="C249" s="96"/>
      <c r="D249" s="97"/>
    </row>
    <row r="250" ht="24.5" customHeight="1" spans="1:4">
      <c r="A250" s="102" t="s">
        <v>271</v>
      </c>
      <c r="B250" s="96">
        <v>218</v>
      </c>
      <c r="C250" s="96">
        <v>218</v>
      </c>
      <c r="D250" s="97"/>
    </row>
    <row r="251" ht="24.5" customHeight="1" spans="1:4">
      <c r="A251" s="100" t="s">
        <v>134</v>
      </c>
      <c r="B251" s="96"/>
      <c r="C251" s="96"/>
      <c r="D251" s="97"/>
    </row>
    <row r="252" ht="24.5" customHeight="1" spans="1:4">
      <c r="A252" s="100" t="s">
        <v>135</v>
      </c>
      <c r="B252" s="96"/>
      <c r="C252" s="96"/>
      <c r="D252" s="97"/>
    </row>
    <row r="253" ht="24.5" customHeight="1" spans="1:4">
      <c r="A253" s="99" t="s">
        <v>136</v>
      </c>
      <c r="B253" s="96"/>
      <c r="C253" s="96"/>
      <c r="D253" s="97"/>
    </row>
    <row r="254" ht="24.5" customHeight="1" spans="1:4">
      <c r="A254" s="99" t="s">
        <v>143</v>
      </c>
      <c r="B254" s="96"/>
      <c r="C254" s="96"/>
      <c r="D254" s="97"/>
    </row>
    <row r="255" ht="24.5" customHeight="1" spans="1:4">
      <c r="A255" s="99" t="s">
        <v>272</v>
      </c>
      <c r="B255" s="96">
        <v>218</v>
      </c>
      <c r="C255" s="96">
        <v>218</v>
      </c>
      <c r="D255" s="97"/>
    </row>
    <row r="256" ht="24.5" customHeight="1" spans="1:4">
      <c r="A256" s="102" t="s">
        <v>273</v>
      </c>
      <c r="B256" s="96"/>
      <c r="C256" s="96"/>
      <c r="D256" s="97"/>
    </row>
    <row r="257" ht="24.5" customHeight="1" spans="1:4">
      <c r="A257" s="100" t="s">
        <v>274</v>
      </c>
      <c r="B257" s="96"/>
      <c r="C257" s="96"/>
      <c r="D257" s="97"/>
    </row>
    <row r="258" ht="24.5" customHeight="1" spans="1:4">
      <c r="A258" s="100" t="s">
        <v>275</v>
      </c>
      <c r="B258" s="96"/>
      <c r="C258" s="96"/>
      <c r="D258" s="97"/>
    </row>
    <row r="259" ht="24.5" customHeight="1" spans="1:4">
      <c r="A259" s="95" t="s">
        <v>276</v>
      </c>
      <c r="B259" s="96"/>
      <c r="C259" s="106"/>
      <c r="D259" s="97"/>
    </row>
    <row r="260" ht="24.5" customHeight="1" spans="1:4">
      <c r="A260" s="99" t="s">
        <v>277</v>
      </c>
      <c r="B260" s="96"/>
      <c r="C260" s="106"/>
      <c r="D260" s="97"/>
    </row>
    <row r="261" ht="24.5" customHeight="1" spans="1:4">
      <c r="A261" s="99" t="s">
        <v>278</v>
      </c>
      <c r="B261" s="96"/>
      <c r="C261" s="106"/>
      <c r="D261" s="97"/>
    </row>
    <row r="262" ht="24.5" customHeight="1" spans="1:4">
      <c r="A262" s="95" t="s">
        <v>279</v>
      </c>
      <c r="B262" s="96"/>
      <c r="C262" s="106"/>
      <c r="D262" s="97"/>
    </row>
    <row r="263" ht="24.5" customHeight="1" spans="1:4">
      <c r="A263" s="102" t="s">
        <v>280</v>
      </c>
      <c r="B263" s="96"/>
      <c r="C263" s="106"/>
      <c r="D263" s="97"/>
    </row>
    <row r="264" ht="24.5" customHeight="1" spans="1:4">
      <c r="A264" s="100" t="s">
        <v>281</v>
      </c>
      <c r="B264" s="96"/>
      <c r="C264" s="106"/>
      <c r="D264" s="97"/>
    </row>
    <row r="265" ht="24.5" customHeight="1" spans="1:4">
      <c r="A265" s="99" t="s">
        <v>282</v>
      </c>
      <c r="B265" s="96"/>
      <c r="C265" s="106"/>
      <c r="D265" s="97"/>
    </row>
    <row r="266" ht="24.5" customHeight="1" spans="1:4">
      <c r="A266" s="99" t="s">
        <v>283</v>
      </c>
      <c r="B266" s="96"/>
      <c r="C266" s="106"/>
      <c r="D266" s="97"/>
    </row>
    <row r="267" ht="24.5" customHeight="1" spans="1:4">
      <c r="A267" s="99" t="s">
        <v>284</v>
      </c>
      <c r="B267" s="96"/>
      <c r="C267" s="106"/>
      <c r="D267" s="97"/>
    </row>
    <row r="268" ht="24.5" customHeight="1" spans="1:4">
      <c r="A268" s="100" t="s">
        <v>285</v>
      </c>
      <c r="B268" s="96"/>
      <c r="C268" s="106"/>
      <c r="D268" s="97"/>
    </row>
    <row r="269" ht="24.5" customHeight="1" spans="1:4">
      <c r="A269" s="100" t="s">
        <v>286</v>
      </c>
      <c r="B269" s="96"/>
      <c r="C269" s="106"/>
      <c r="D269" s="97"/>
    </row>
    <row r="270" ht="24.5" customHeight="1" spans="1:4">
      <c r="A270" s="100" t="s">
        <v>287</v>
      </c>
      <c r="B270" s="96"/>
      <c r="C270" s="106"/>
      <c r="D270" s="97"/>
    </row>
    <row r="271" ht="24.5" customHeight="1" spans="1:4">
      <c r="A271" s="100" t="s">
        <v>288</v>
      </c>
      <c r="B271" s="96"/>
      <c r="C271" s="106"/>
      <c r="D271" s="97"/>
    </row>
    <row r="272" ht="24.5" customHeight="1" spans="1:4">
      <c r="A272" s="102" t="s">
        <v>289</v>
      </c>
      <c r="B272" s="96"/>
      <c r="C272" s="106"/>
      <c r="D272" s="97"/>
    </row>
    <row r="273" ht="24.5" customHeight="1" spans="1:4">
      <c r="A273" s="95" t="s">
        <v>290</v>
      </c>
      <c r="B273" s="96">
        <v>2035</v>
      </c>
      <c r="C273" s="96">
        <v>2035</v>
      </c>
      <c r="D273" s="97"/>
    </row>
    <row r="274" ht="24.5" customHeight="1" spans="1:4">
      <c r="A274" s="98" t="s">
        <v>291</v>
      </c>
      <c r="B274" s="96">
        <v>314</v>
      </c>
      <c r="C274" s="96">
        <v>314</v>
      </c>
      <c r="D274" s="97"/>
    </row>
    <row r="275" ht="24.5" customHeight="1" spans="1:4">
      <c r="A275" s="99" t="s">
        <v>292</v>
      </c>
      <c r="B275" s="96"/>
      <c r="C275" s="96"/>
      <c r="D275" s="97"/>
    </row>
    <row r="276" ht="24.5" customHeight="1" spans="1:4">
      <c r="A276" s="99" t="s">
        <v>293</v>
      </c>
      <c r="B276" s="96"/>
      <c r="C276" s="96"/>
      <c r="D276" s="97"/>
    </row>
    <row r="277" ht="24.5" customHeight="1" spans="1:4">
      <c r="A277" s="100" t="s">
        <v>294</v>
      </c>
      <c r="B277" s="96">
        <v>314</v>
      </c>
      <c r="C277" s="96">
        <v>314</v>
      </c>
      <c r="D277" s="97"/>
    </row>
    <row r="278" ht="24.5" customHeight="1" spans="1:4">
      <c r="A278" s="100" t="s">
        <v>295</v>
      </c>
      <c r="B278" s="96"/>
      <c r="C278" s="96"/>
      <c r="D278" s="97"/>
    </row>
    <row r="279" ht="24.5" customHeight="1" spans="1:4">
      <c r="A279" s="100" t="s">
        <v>296</v>
      </c>
      <c r="B279" s="96"/>
      <c r="C279" s="96"/>
      <c r="D279" s="97"/>
    </row>
    <row r="280" ht="24.5" customHeight="1" spans="1:4">
      <c r="A280" s="99" t="s">
        <v>297</v>
      </c>
      <c r="B280" s="96"/>
      <c r="C280" s="96"/>
      <c r="D280" s="97"/>
    </row>
    <row r="281" ht="24.5" customHeight="1" spans="1:4">
      <c r="A281" s="99" t="s">
        <v>298</v>
      </c>
      <c r="B281" s="96"/>
      <c r="C281" s="96"/>
      <c r="D281" s="97"/>
    </row>
    <row r="282" ht="24.5" customHeight="1" spans="1:4">
      <c r="A282" s="99" t="s">
        <v>299</v>
      </c>
      <c r="B282" s="96"/>
      <c r="C282" s="96"/>
      <c r="D282" s="97"/>
    </row>
    <row r="283" ht="24.5" customHeight="1" spans="1:4">
      <c r="A283" s="100" t="s">
        <v>300</v>
      </c>
      <c r="B283" s="96"/>
      <c r="C283" s="96"/>
      <c r="D283" s="97"/>
    </row>
    <row r="284" ht="24.5" customHeight="1" spans="1:4">
      <c r="A284" s="102" t="s">
        <v>301</v>
      </c>
      <c r="B284" s="96">
        <v>1608</v>
      </c>
      <c r="C284" s="96">
        <v>1608</v>
      </c>
      <c r="D284" s="97"/>
    </row>
    <row r="285" ht="24.5" customHeight="1" spans="1:4">
      <c r="A285" s="100" t="s">
        <v>134</v>
      </c>
      <c r="B285" s="96">
        <v>766</v>
      </c>
      <c r="C285" s="96">
        <v>766</v>
      </c>
      <c r="D285" s="97"/>
    </row>
    <row r="286" ht="24.5" customHeight="1" spans="1:4">
      <c r="A286" s="101" t="s">
        <v>135</v>
      </c>
      <c r="B286" s="96"/>
      <c r="C286" s="96"/>
      <c r="D286" s="97"/>
    </row>
    <row r="287" ht="24.5" customHeight="1" spans="1:4">
      <c r="A287" s="99" t="s">
        <v>136</v>
      </c>
      <c r="B287" s="96"/>
      <c r="C287" s="96"/>
      <c r="D287" s="97"/>
    </row>
    <row r="288" ht="24.5" customHeight="1" spans="1:4">
      <c r="A288" s="99" t="s">
        <v>302</v>
      </c>
      <c r="B288" s="96"/>
      <c r="C288" s="96"/>
      <c r="D288" s="97"/>
    </row>
    <row r="289" ht="24.5" customHeight="1" spans="1:4">
      <c r="A289" s="99" t="s">
        <v>303</v>
      </c>
      <c r="B289" s="96"/>
      <c r="C289" s="96"/>
      <c r="D289" s="97"/>
    </row>
    <row r="290" ht="24.5" customHeight="1" spans="1:4">
      <c r="A290" s="100" t="s">
        <v>304</v>
      </c>
      <c r="B290" s="96"/>
      <c r="C290" s="96"/>
      <c r="D290" s="97"/>
    </row>
    <row r="291" ht="24.5" customHeight="1" spans="1:4">
      <c r="A291" s="100" t="s">
        <v>305</v>
      </c>
      <c r="B291" s="96"/>
      <c r="C291" s="96"/>
      <c r="D291" s="97"/>
    </row>
    <row r="292" ht="24.5" customHeight="1" spans="1:4">
      <c r="A292" s="100" t="s">
        <v>306</v>
      </c>
      <c r="B292" s="96"/>
      <c r="C292" s="96"/>
      <c r="D292" s="97"/>
    </row>
    <row r="293" ht="24.5" customHeight="1" spans="1:4">
      <c r="A293" s="99" t="s">
        <v>307</v>
      </c>
      <c r="B293" s="96"/>
      <c r="C293" s="96"/>
      <c r="D293" s="97"/>
    </row>
    <row r="294" ht="24.5" customHeight="1" spans="1:4">
      <c r="A294" s="99" t="s">
        <v>308</v>
      </c>
      <c r="B294" s="96"/>
      <c r="C294" s="96"/>
      <c r="D294" s="97"/>
    </row>
    <row r="295" ht="24.5" customHeight="1" spans="1:4">
      <c r="A295" s="99" t="s">
        <v>309</v>
      </c>
      <c r="B295" s="96">
        <v>68</v>
      </c>
      <c r="C295" s="96">
        <v>68</v>
      </c>
      <c r="D295" s="97"/>
    </row>
    <row r="296" ht="24.5" customHeight="1" spans="1:4">
      <c r="A296" s="100" t="s">
        <v>310</v>
      </c>
      <c r="B296" s="96"/>
      <c r="C296" s="96"/>
      <c r="D296" s="97"/>
    </row>
    <row r="297" ht="24.5" customHeight="1" spans="1:4">
      <c r="A297" s="100" t="s">
        <v>311</v>
      </c>
      <c r="B297" s="96"/>
      <c r="C297" s="96"/>
      <c r="D297" s="97"/>
    </row>
    <row r="298" ht="24.5" customHeight="1" spans="1:4">
      <c r="A298" s="100" t="s">
        <v>312</v>
      </c>
      <c r="B298" s="96"/>
      <c r="C298" s="96"/>
      <c r="D298" s="97"/>
    </row>
    <row r="299" ht="24.5" customHeight="1" spans="1:4">
      <c r="A299" s="101" t="s">
        <v>313</v>
      </c>
      <c r="B299" s="96"/>
      <c r="C299" s="96"/>
      <c r="D299" s="97"/>
    </row>
    <row r="300" ht="24.5" customHeight="1" spans="1:4">
      <c r="A300" s="99" t="s">
        <v>314</v>
      </c>
      <c r="B300" s="96"/>
      <c r="C300" s="96"/>
      <c r="D300" s="97"/>
    </row>
    <row r="301" ht="24.5" customHeight="1" spans="1:4">
      <c r="A301" s="99" t="s">
        <v>315</v>
      </c>
      <c r="B301" s="96"/>
      <c r="C301" s="96"/>
      <c r="D301" s="97"/>
    </row>
    <row r="302" ht="24.5" customHeight="1" spans="1:4">
      <c r="A302" s="99" t="s">
        <v>316</v>
      </c>
      <c r="B302" s="96"/>
      <c r="C302" s="96"/>
      <c r="D302" s="97"/>
    </row>
    <row r="303" ht="24.5" customHeight="1" spans="1:4">
      <c r="A303" s="100" t="s">
        <v>177</v>
      </c>
      <c r="B303" s="96">
        <v>774</v>
      </c>
      <c r="C303" s="96">
        <v>774</v>
      </c>
      <c r="D303" s="97"/>
    </row>
    <row r="304" ht="24.5" customHeight="1" spans="1:4">
      <c r="A304" s="100" t="s">
        <v>143</v>
      </c>
      <c r="B304" s="96"/>
      <c r="C304" s="96"/>
      <c r="D304" s="97"/>
    </row>
    <row r="305" ht="24.5" customHeight="1" spans="1:4">
      <c r="A305" s="100" t="s">
        <v>317</v>
      </c>
      <c r="B305" s="96"/>
      <c r="C305" s="96"/>
      <c r="D305" s="97"/>
    </row>
    <row r="306" ht="24.5" customHeight="1" spans="1:4">
      <c r="A306" s="98" t="s">
        <v>318</v>
      </c>
      <c r="B306" s="96"/>
      <c r="C306" s="96"/>
      <c r="D306" s="97"/>
    </row>
    <row r="307" ht="24.5" customHeight="1" spans="1:4">
      <c r="A307" s="99" t="s">
        <v>134</v>
      </c>
      <c r="B307" s="96"/>
      <c r="C307" s="96"/>
      <c r="D307" s="97"/>
    </row>
    <row r="308" ht="24.5" customHeight="1" spans="1:4">
      <c r="A308" s="99" t="s">
        <v>135</v>
      </c>
      <c r="B308" s="96"/>
      <c r="C308" s="96"/>
      <c r="D308" s="97"/>
    </row>
    <row r="309" ht="24.5" customHeight="1" spans="1:4">
      <c r="A309" s="100" t="s">
        <v>136</v>
      </c>
      <c r="B309" s="96"/>
      <c r="C309" s="96"/>
      <c r="D309" s="97"/>
    </row>
    <row r="310" ht="24.5" customHeight="1" spans="1:4">
      <c r="A310" s="100" t="s">
        <v>319</v>
      </c>
      <c r="B310" s="96"/>
      <c r="C310" s="96"/>
      <c r="D310" s="97"/>
    </row>
    <row r="311" ht="24.5" customHeight="1" spans="1:4">
      <c r="A311" s="100" t="s">
        <v>143</v>
      </c>
      <c r="B311" s="96"/>
      <c r="C311" s="96"/>
      <c r="D311" s="97"/>
    </row>
    <row r="312" ht="24.5" customHeight="1" spans="1:4">
      <c r="A312" s="101" t="s">
        <v>320</v>
      </c>
      <c r="B312" s="96"/>
      <c r="C312" s="96"/>
      <c r="D312" s="97"/>
    </row>
    <row r="313" ht="24.5" customHeight="1" spans="1:4">
      <c r="A313" s="98" t="s">
        <v>321</v>
      </c>
      <c r="B313" s="96"/>
      <c r="C313" s="96"/>
      <c r="D313" s="97"/>
    </row>
    <row r="314" ht="24.5" customHeight="1" spans="1:4">
      <c r="A314" s="99" t="s">
        <v>134</v>
      </c>
      <c r="B314" s="96"/>
      <c r="C314" s="96"/>
      <c r="D314" s="97"/>
    </row>
    <row r="315" ht="24.5" customHeight="1" spans="1:4">
      <c r="A315" s="99" t="s">
        <v>135</v>
      </c>
      <c r="B315" s="96"/>
      <c r="C315" s="96"/>
      <c r="D315" s="97"/>
    </row>
    <row r="316" ht="24.5" customHeight="1" spans="1:4">
      <c r="A316" s="100" t="s">
        <v>136</v>
      </c>
      <c r="B316" s="96"/>
      <c r="C316" s="96"/>
      <c r="D316" s="97"/>
    </row>
    <row r="317" ht="24.5" customHeight="1" spans="1:4">
      <c r="A317" s="100" t="s">
        <v>322</v>
      </c>
      <c r="B317" s="96"/>
      <c r="C317" s="96"/>
      <c r="D317" s="97"/>
    </row>
    <row r="318" ht="24.5" customHeight="1" spans="1:4">
      <c r="A318" s="100" t="s">
        <v>323</v>
      </c>
      <c r="B318" s="96"/>
      <c r="C318" s="96"/>
      <c r="D318" s="97"/>
    </row>
    <row r="319" ht="24.5" customHeight="1" spans="1:4">
      <c r="A319" s="99" t="s">
        <v>324</v>
      </c>
      <c r="B319" s="96"/>
      <c r="C319" s="96"/>
      <c r="D319" s="97"/>
    </row>
    <row r="320" ht="24.5" customHeight="1" spans="1:4">
      <c r="A320" s="99" t="s">
        <v>325</v>
      </c>
      <c r="B320" s="96"/>
      <c r="C320" s="96"/>
      <c r="D320" s="97"/>
    </row>
    <row r="321" ht="24.5" customHeight="1" spans="1:4">
      <c r="A321" s="99" t="s">
        <v>326</v>
      </c>
      <c r="B321" s="96"/>
      <c r="C321" s="96"/>
      <c r="D321" s="97"/>
    </row>
    <row r="322" ht="24.5" customHeight="1" spans="1:4">
      <c r="A322" s="100" t="s">
        <v>327</v>
      </c>
      <c r="B322" s="96"/>
      <c r="C322" s="96"/>
      <c r="D322" s="97"/>
    </row>
    <row r="323" ht="24.5" customHeight="1" spans="1:4">
      <c r="A323" s="100" t="s">
        <v>143</v>
      </c>
      <c r="B323" s="96"/>
      <c r="C323" s="96"/>
      <c r="D323" s="97"/>
    </row>
    <row r="324" ht="24.5" customHeight="1" spans="1:4">
      <c r="A324" s="100" t="s">
        <v>328</v>
      </c>
      <c r="B324" s="96"/>
      <c r="C324" s="96"/>
      <c r="D324" s="97"/>
    </row>
    <row r="325" ht="24.5" customHeight="1" spans="1:4">
      <c r="A325" s="95" t="s">
        <v>329</v>
      </c>
      <c r="B325" s="96"/>
      <c r="C325" s="96"/>
      <c r="D325" s="97"/>
    </row>
    <row r="326" ht="24.5" customHeight="1" spans="1:4">
      <c r="A326" s="99" t="s">
        <v>134</v>
      </c>
      <c r="B326" s="96"/>
      <c r="C326" s="96"/>
      <c r="D326" s="97"/>
    </row>
    <row r="327" ht="24.5" customHeight="1" spans="1:4">
      <c r="A327" s="99" t="s">
        <v>135</v>
      </c>
      <c r="B327" s="96"/>
      <c r="C327" s="96"/>
      <c r="D327" s="97"/>
    </row>
    <row r="328" ht="24.5" customHeight="1" spans="1:4">
      <c r="A328" s="99" t="s">
        <v>136</v>
      </c>
      <c r="B328" s="96"/>
      <c r="C328" s="96"/>
      <c r="D328" s="97"/>
    </row>
    <row r="329" ht="24.5" customHeight="1" spans="1:4">
      <c r="A329" s="100" t="s">
        <v>330</v>
      </c>
      <c r="B329" s="96"/>
      <c r="C329" s="96"/>
      <c r="D329" s="97"/>
    </row>
    <row r="330" ht="24.5" customHeight="1" spans="1:4">
      <c r="A330" s="100" t="s">
        <v>331</v>
      </c>
      <c r="B330" s="96"/>
      <c r="C330" s="96"/>
      <c r="D330" s="97"/>
    </row>
    <row r="331" ht="24.5" customHeight="1" spans="1:4">
      <c r="A331" s="100" t="s">
        <v>332</v>
      </c>
      <c r="B331" s="96"/>
      <c r="C331" s="96"/>
      <c r="D331" s="97"/>
    </row>
    <row r="332" ht="24.5" customHeight="1" spans="1:4">
      <c r="A332" s="99" t="s">
        <v>143</v>
      </c>
      <c r="B332" s="96"/>
      <c r="C332" s="96"/>
      <c r="D332" s="97"/>
    </row>
    <row r="333" ht="24.5" customHeight="1" spans="1:4">
      <c r="A333" s="99" t="s">
        <v>333</v>
      </c>
      <c r="B333" s="96"/>
      <c r="C333" s="96"/>
      <c r="D333" s="97"/>
    </row>
    <row r="334" ht="24.5" customHeight="1" spans="1:4">
      <c r="A334" s="98" t="s">
        <v>334</v>
      </c>
      <c r="B334" s="96">
        <v>61</v>
      </c>
      <c r="C334" s="96">
        <v>61</v>
      </c>
      <c r="D334" s="97"/>
    </row>
    <row r="335" ht="24.5" customHeight="1" spans="1:4">
      <c r="A335" s="100" t="s">
        <v>134</v>
      </c>
      <c r="B335" s="96">
        <v>41</v>
      </c>
      <c r="C335" s="96">
        <v>41</v>
      </c>
      <c r="D335" s="97"/>
    </row>
    <row r="336" ht="24.5" customHeight="1" spans="1:4">
      <c r="A336" s="100" t="s">
        <v>135</v>
      </c>
      <c r="B336" s="96"/>
      <c r="C336" s="96"/>
      <c r="D336" s="97"/>
    </row>
    <row r="337" ht="24.5" customHeight="1" spans="1:4">
      <c r="A337" s="100" t="s">
        <v>136</v>
      </c>
      <c r="B337" s="96"/>
      <c r="C337" s="96"/>
      <c r="D337" s="97"/>
    </row>
    <row r="338" ht="24.5" customHeight="1" spans="1:4">
      <c r="A338" s="101" t="s">
        <v>335</v>
      </c>
      <c r="B338" s="96"/>
      <c r="C338" s="96"/>
      <c r="D338" s="97"/>
    </row>
    <row r="339" ht="24.5" customHeight="1" spans="1:4">
      <c r="A339" s="99" t="s">
        <v>336</v>
      </c>
      <c r="B339" s="96"/>
      <c r="C339" s="96"/>
      <c r="D339" s="97"/>
    </row>
    <row r="340" ht="24.5" customHeight="1" spans="1:4">
      <c r="A340" s="99" t="s">
        <v>337</v>
      </c>
      <c r="B340" s="96"/>
      <c r="C340" s="96"/>
      <c r="D340" s="97"/>
    </row>
    <row r="341" ht="24.5" customHeight="1" spans="1:4">
      <c r="A341" s="99" t="s">
        <v>338</v>
      </c>
      <c r="B341" s="96"/>
      <c r="C341" s="96"/>
      <c r="D341" s="97"/>
    </row>
    <row r="342" ht="24.5" customHeight="1" spans="1:4">
      <c r="A342" s="100" t="s">
        <v>339</v>
      </c>
      <c r="B342" s="96"/>
      <c r="C342" s="96"/>
      <c r="D342" s="97"/>
    </row>
    <row r="343" ht="24.5" customHeight="1" spans="1:4">
      <c r="A343" s="100" t="s">
        <v>340</v>
      </c>
      <c r="B343" s="96"/>
      <c r="C343" s="96"/>
      <c r="D343" s="97"/>
    </row>
    <row r="344" ht="24.5" customHeight="1" spans="1:4">
      <c r="A344" s="100" t="s">
        <v>341</v>
      </c>
      <c r="B344" s="96"/>
      <c r="C344" s="96"/>
      <c r="D344" s="97"/>
    </row>
    <row r="345" ht="24.5" customHeight="1" spans="1:4">
      <c r="A345" s="100" t="s">
        <v>342</v>
      </c>
      <c r="B345" s="96"/>
      <c r="C345" s="96"/>
      <c r="D345" s="97"/>
    </row>
    <row r="346" ht="24.5" customHeight="1" spans="1:4">
      <c r="A346" s="100" t="s">
        <v>143</v>
      </c>
      <c r="B346" s="96"/>
      <c r="C346" s="96"/>
      <c r="D346" s="97"/>
    </row>
    <row r="347" ht="24.5" customHeight="1" spans="1:4">
      <c r="A347" s="99" t="s">
        <v>343</v>
      </c>
      <c r="B347" s="96">
        <v>20</v>
      </c>
      <c r="C347" s="96">
        <v>20</v>
      </c>
      <c r="D347" s="97"/>
    </row>
    <row r="348" ht="24.5" customHeight="1" spans="1:4">
      <c r="A348" s="98" t="s">
        <v>344</v>
      </c>
      <c r="B348" s="96"/>
      <c r="C348" s="96"/>
      <c r="D348" s="97"/>
    </row>
    <row r="349" ht="24.5" customHeight="1" spans="1:4">
      <c r="A349" s="99" t="s">
        <v>134</v>
      </c>
      <c r="B349" s="96"/>
      <c r="C349" s="96"/>
      <c r="D349" s="97"/>
    </row>
    <row r="350" ht="24.5" customHeight="1" spans="1:4">
      <c r="A350" s="100" t="s">
        <v>135</v>
      </c>
      <c r="B350" s="96"/>
      <c r="C350" s="96"/>
      <c r="D350" s="97"/>
    </row>
    <row r="351" ht="24.5" customHeight="1" spans="1:4">
      <c r="A351" s="100" t="s">
        <v>136</v>
      </c>
      <c r="B351" s="96"/>
      <c r="C351" s="96"/>
      <c r="D351" s="97"/>
    </row>
    <row r="352" ht="24.5" customHeight="1" spans="1:4">
      <c r="A352" s="100" t="s">
        <v>345</v>
      </c>
      <c r="B352" s="96"/>
      <c r="C352" s="96"/>
      <c r="D352" s="97"/>
    </row>
    <row r="353" ht="24.5" customHeight="1" spans="1:4">
      <c r="A353" s="101" t="s">
        <v>346</v>
      </c>
      <c r="B353" s="96"/>
      <c r="C353" s="96"/>
      <c r="D353" s="97"/>
    </row>
    <row r="354" ht="24.5" customHeight="1" spans="1:4">
      <c r="A354" s="99" t="s">
        <v>347</v>
      </c>
      <c r="B354" s="96"/>
      <c r="C354" s="96"/>
      <c r="D354" s="97"/>
    </row>
    <row r="355" ht="24.5" customHeight="1" spans="1:4">
      <c r="A355" s="99" t="s">
        <v>143</v>
      </c>
      <c r="B355" s="96"/>
      <c r="C355" s="96"/>
      <c r="D355" s="97"/>
    </row>
    <row r="356" ht="24.5" customHeight="1" spans="1:4">
      <c r="A356" s="99" t="s">
        <v>348</v>
      </c>
      <c r="B356" s="96"/>
      <c r="C356" s="96"/>
      <c r="D356" s="97"/>
    </row>
    <row r="357" ht="24.5" customHeight="1" spans="1:4">
      <c r="A357" s="102" t="s">
        <v>349</v>
      </c>
      <c r="B357" s="96"/>
      <c r="C357" s="96"/>
      <c r="D357" s="97"/>
    </row>
    <row r="358" ht="24.5" customHeight="1" spans="1:4">
      <c r="A358" s="100" t="s">
        <v>134</v>
      </c>
      <c r="B358" s="96"/>
      <c r="C358" s="96"/>
      <c r="D358" s="97"/>
    </row>
    <row r="359" ht="24.5" customHeight="1" spans="1:4">
      <c r="A359" s="100" t="s">
        <v>135</v>
      </c>
      <c r="B359" s="96"/>
      <c r="C359" s="96"/>
      <c r="D359" s="97"/>
    </row>
    <row r="360" ht="24.5" customHeight="1" spans="1:4">
      <c r="A360" s="99" t="s">
        <v>136</v>
      </c>
      <c r="B360" s="96"/>
      <c r="C360" s="96"/>
      <c r="D360" s="97"/>
    </row>
    <row r="361" ht="24.5" customHeight="1" spans="1:4">
      <c r="A361" s="99" t="s">
        <v>350</v>
      </c>
      <c r="B361" s="96"/>
      <c r="C361" s="96"/>
      <c r="D361" s="97"/>
    </row>
    <row r="362" ht="24.5" customHeight="1" spans="1:4">
      <c r="A362" s="99" t="s">
        <v>351</v>
      </c>
      <c r="B362" s="96"/>
      <c r="C362" s="96"/>
      <c r="D362" s="97"/>
    </row>
    <row r="363" ht="24.5" customHeight="1" spans="1:4">
      <c r="A363" s="100" t="s">
        <v>352</v>
      </c>
      <c r="B363" s="96"/>
      <c r="C363" s="96"/>
      <c r="D363" s="97"/>
    </row>
    <row r="364" ht="24.5" customHeight="1" spans="1:4">
      <c r="A364" s="100" t="s">
        <v>143</v>
      </c>
      <c r="B364" s="96"/>
      <c r="C364" s="96"/>
      <c r="D364" s="97"/>
    </row>
    <row r="365" ht="24.5" customHeight="1" spans="1:4">
      <c r="A365" s="100" t="s">
        <v>353</v>
      </c>
      <c r="B365" s="96"/>
      <c r="C365" s="96"/>
      <c r="D365" s="97"/>
    </row>
    <row r="366" ht="24.5" customHeight="1" spans="1:4">
      <c r="A366" s="95" t="s">
        <v>354</v>
      </c>
      <c r="B366" s="96"/>
      <c r="C366" s="96"/>
      <c r="D366" s="97"/>
    </row>
    <row r="367" ht="24.5" customHeight="1" spans="1:4">
      <c r="A367" s="99" t="s">
        <v>134</v>
      </c>
      <c r="B367" s="96"/>
      <c r="C367" s="96"/>
      <c r="D367" s="97"/>
    </row>
    <row r="368" ht="24.5" customHeight="1" spans="1:4">
      <c r="A368" s="99" t="s">
        <v>135</v>
      </c>
      <c r="B368" s="96"/>
      <c r="C368" s="96"/>
      <c r="D368" s="97"/>
    </row>
    <row r="369" ht="24.5" customHeight="1" spans="1:4">
      <c r="A369" s="99" t="s">
        <v>136</v>
      </c>
      <c r="B369" s="96"/>
      <c r="C369" s="96"/>
      <c r="D369" s="97"/>
    </row>
    <row r="370" ht="24.5" customHeight="1" spans="1:4">
      <c r="A370" s="100" t="s">
        <v>355</v>
      </c>
      <c r="B370" s="96"/>
      <c r="C370" s="96"/>
      <c r="D370" s="97"/>
    </row>
    <row r="371" ht="24.5" customHeight="1" spans="1:4">
      <c r="A371" s="100" t="s">
        <v>356</v>
      </c>
      <c r="B371" s="96"/>
      <c r="C371" s="96"/>
      <c r="D371" s="97"/>
    </row>
    <row r="372" ht="24.5" customHeight="1" spans="1:4">
      <c r="A372" s="100" t="s">
        <v>143</v>
      </c>
      <c r="B372" s="96"/>
      <c r="C372" s="96"/>
      <c r="D372" s="97"/>
    </row>
    <row r="373" ht="24.5" customHeight="1" spans="1:4">
      <c r="A373" s="99" t="s">
        <v>357</v>
      </c>
      <c r="B373" s="96"/>
      <c r="C373" s="96"/>
      <c r="D373" s="97"/>
    </row>
    <row r="374" ht="24.5" customHeight="1" spans="1:4">
      <c r="A374" s="98" t="s">
        <v>358</v>
      </c>
      <c r="B374" s="96"/>
      <c r="C374" s="96"/>
      <c r="D374" s="97"/>
    </row>
    <row r="375" ht="24.5" customHeight="1" spans="1:4">
      <c r="A375" s="99" t="s">
        <v>134</v>
      </c>
      <c r="B375" s="96"/>
      <c r="C375" s="96"/>
      <c r="D375" s="97"/>
    </row>
    <row r="376" ht="24.5" customHeight="1" spans="1:4">
      <c r="A376" s="100" t="s">
        <v>135</v>
      </c>
      <c r="B376" s="96"/>
      <c r="C376" s="96"/>
      <c r="D376" s="97"/>
    </row>
    <row r="377" ht="24.5" customHeight="1" spans="1:4">
      <c r="A377" s="100" t="s">
        <v>359</v>
      </c>
      <c r="B377" s="96"/>
      <c r="C377" s="96"/>
      <c r="D377" s="97"/>
    </row>
    <row r="378" ht="24.5" customHeight="1" spans="1:4">
      <c r="A378" s="100" t="s">
        <v>360</v>
      </c>
      <c r="B378" s="96"/>
      <c r="C378" s="96"/>
      <c r="D378" s="97"/>
    </row>
    <row r="379" ht="24.5" customHeight="1" spans="1:4">
      <c r="A379" s="101" t="s">
        <v>361</v>
      </c>
      <c r="B379" s="96"/>
      <c r="C379" s="96"/>
      <c r="D379" s="97"/>
    </row>
    <row r="380" ht="24.5" customHeight="1" spans="1:4">
      <c r="A380" s="99" t="s">
        <v>314</v>
      </c>
      <c r="B380" s="96"/>
      <c r="C380" s="96"/>
      <c r="D380" s="97"/>
    </row>
    <row r="381" ht="24.5" customHeight="1" spans="1:4">
      <c r="A381" s="99" t="s">
        <v>362</v>
      </c>
      <c r="B381" s="96"/>
      <c r="C381" s="96"/>
      <c r="D381" s="97"/>
    </row>
    <row r="382" ht="24.5" customHeight="1" spans="1:4">
      <c r="A382" s="98" t="s">
        <v>363</v>
      </c>
      <c r="B382" s="96"/>
      <c r="C382" s="96"/>
      <c r="D382" s="97"/>
    </row>
    <row r="383" ht="24.5" customHeight="1" spans="1:4">
      <c r="A383" s="99" t="s">
        <v>364</v>
      </c>
      <c r="B383" s="96"/>
      <c r="C383" s="96"/>
      <c r="D383" s="97"/>
    </row>
    <row r="384" ht="24.5" customHeight="1" spans="1:4">
      <c r="A384" s="100" t="s">
        <v>134</v>
      </c>
      <c r="B384" s="96"/>
      <c r="C384" s="96"/>
      <c r="D384" s="97"/>
    </row>
    <row r="385" ht="24.5" customHeight="1" spans="1:4">
      <c r="A385" s="100" t="s">
        <v>365</v>
      </c>
      <c r="B385" s="96"/>
      <c r="C385" s="96"/>
      <c r="D385" s="97"/>
    </row>
    <row r="386" ht="24.5" customHeight="1" spans="1:4">
      <c r="A386" s="100" t="s">
        <v>366</v>
      </c>
      <c r="B386" s="96"/>
      <c r="C386" s="96"/>
      <c r="D386" s="97"/>
    </row>
    <row r="387" ht="24.5" customHeight="1" spans="1:4">
      <c r="A387" s="100" t="s">
        <v>367</v>
      </c>
      <c r="B387" s="96"/>
      <c r="C387" s="96"/>
      <c r="D387" s="97"/>
    </row>
    <row r="388" ht="24.5" customHeight="1" spans="1:4">
      <c r="A388" s="101" t="s">
        <v>368</v>
      </c>
      <c r="B388" s="96"/>
      <c r="C388" s="96"/>
      <c r="D388" s="97"/>
    </row>
    <row r="389" ht="24.5" customHeight="1" spans="1:4">
      <c r="A389" s="99" t="s">
        <v>369</v>
      </c>
      <c r="B389" s="96"/>
      <c r="C389" s="96"/>
      <c r="D389" s="97"/>
    </row>
    <row r="390" ht="24.5" customHeight="1" spans="1:4">
      <c r="A390" s="99" t="s">
        <v>370</v>
      </c>
      <c r="B390" s="96"/>
      <c r="C390" s="96"/>
      <c r="D390" s="97"/>
    </row>
    <row r="391" ht="24.5" customHeight="1" spans="1:4">
      <c r="A391" s="98" t="s">
        <v>371</v>
      </c>
      <c r="B391" s="96">
        <v>52</v>
      </c>
      <c r="C391" s="106">
        <v>52</v>
      </c>
      <c r="D391" s="97"/>
    </row>
    <row r="392" ht="24.5" customHeight="1" spans="1:4">
      <c r="A392" s="95" t="s">
        <v>372</v>
      </c>
      <c r="B392" s="96">
        <v>2800</v>
      </c>
      <c r="C392" s="96">
        <v>2800</v>
      </c>
      <c r="D392" s="97"/>
    </row>
    <row r="393" ht="24.5" customHeight="1" spans="1:4">
      <c r="A393" s="102" t="s">
        <v>373</v>
      </c>
      <c r="B393" s="96"/>
      <c r="C393" s="96"/>
      <c r="D393" s="97"/>
    </row>
    <row r="394" ht="24.5" customHeight="1" spans="1:4">
      <c r="A394" s="99" t="s">
        <v>134</v>
      </c>
      <c r="B394" s="96"/>
      <c r="C394" s="96"/>
      <c r="D394" s="97"/>
    </row>
    <row r="395" ht="24.5" customHeight="1" spans="1:4">
      <c r="A395" s="99" t="s">
        <v>135</v>
      </c>
      <c r="B395" s="96"/>
      <c r="C395" s="96"/>
      <c r="D395" s="97"/>
    </row>
    <row r="396" ht="24.5" customHeight="1" spans="1:4">
      <c r="A396" s="99" t="s">
        <v>136</v>
      </c>
      <c r="B396" s="96"/>
      <c r="C396" s="96"/>
      <c r="D396" s="97"/>
    </row>
    <row r="397" ht="24.5" customHeight="1" spans="1:4">
      <c r="A397" s="100" t="s">
        <v>374</v>
      </c>
      <c r="B397" s="96"/>
      <c r="C397" s="96"/>
      <c r="D397" s="97"/>
    </row>
    <row r="398" ht="24.5" customHeight="1" spans="1:4">
      <c r="A398" s="98" t="s">
        <v>375</v>
      </c>
      <c r="B398" s="96">
        <v>2800</v>
      </c>
      <c r="C398" s="96">
        <v>2800</v>
      </c>
      <c r="D398" s="97"/>
    </row>
    <row r="399" ht="24.5" customHeight="1" spans="1:4">
      <c r="A399" s="99" t="s">
        <v>376</v>
      </c>
      <c r="B399" s="96"/>
      <c r="C399" s="96"/>
      <c r="D399" s="97"/>
    </row>
    <row r="400" ht="24.5" customHeight="1" spans="1:4">
      <c r="A400" s="99" t="s">
        <v>377</v>
      </c>
      <c r="B400" s="96"/>
      <c r="C400" s="96"/>
      <c r="D400" s="97"/>
    </row>
    <row r="401" ht="24.5" customHeight="1" spans="1:4">
      <c r="A401" s="100" t="s">
        <v>378</v>
      </c>
      <c r="B401" s="96"/>
      <c r="C401" s="96"/>
      <c r="D401" s="97"/>
    </row>
    <row r="402" ht="24.5" customHeight="1" spans="1:4">
      <c r="A402" s="100" t="s">
        <v>379</v>
      </c>
      <c r="B402" s="96"/>
      <c r="C402" s="96"/>
      <c r="D402" s="97"/>
    </row>
    <row r="403" ht="24.5" customHeight="1" spans="1:4">
      <c r="A403" s="100" t="s">
        <v>380</v>
      </c>
      <c r="B403" s="96"/>
      <c r="C403" s="96"/>
      <c r="D403" s="97"/>
    </row>
    <row r="404" ht="24.5" customHeight="1" spans="1:4">
      <c r="A404" s="99" t="s">
        <v>381</v>
      </c>
      <c r="B404" s="96"/>
      <c r="C404" s="96"/>
      <c r="D404" s="97"/>
    </row>
    <row r="405" ht="24.5" customHeight="1" spans="1:4">
      <c r="A405" s="99" t="s">
        <v>382</v>
      </c>
      <c r="B405" s="96"/>
      <c r="C405" s="96"/>
      <c r="D405" s="97"/>
    </row>
    <row r="406" ht="24.5" customHeight="1" spans="1:4">
      <c r="A406" s="99" t="s">
        <v>383</v>
      </c>
      <c r="B406" s="96">
        <v>2800</v>
      </c>
      <c r="C406" s="96">
        <v>2800</v>
      </c>
      <c r="D406" s="97"/>
    </row>
    <row r="407" ht="24.5" customHeight="1" spans="1:4">
      <c r="A407" s="98" t="s">
        <v>384</v>
      </c>
      <c r="B407" s="96"/>
      <c r="C407" s="96"/>
      <c r="D407" s="97"/>
    </row>
    <row r="408" ht="24.5" customHeight="1" spans="1:4">
      <c r="A408" s="99" t="s">
        <v>385</v>
      </c>
      <c r="B408" s="96"/>
      <c r="C408" s="96"/>
      <c r="D408" s="97"/>
    </row>
    <row r="409" ht="24.5" customHeight="1" spans="1:4">
      <c r="A409" s="99" t="s">
        <v>386</v>
      </c>
      <c r="B409" s="96"/>
      <c r="C409" s="96"/>
      <c r="D409" s="97"/>
    </row>
    <row r="410" ht="24.5" customHeight="1" spans="1:4">
      <c r="A410" s="99" t="s">
        <v>387</v>
      </c>
      <c r="B410" s="96"/>
      <c r="C410" s="96"/>
      <c r="D410" s="97"/>
    </row>
    <row r="411" ht="24.5" customHeight="1" spans="1:4">
      <c r="A411" s="100" t="s">
        <v>388</v>
      </c>
      <c r="B411" s="96"/>
      <c r="C411" s="96"/>
      <c r="D411" s="97"/>
    </row>
    <row r="412" ht="24.5" customHeight="1" spans="1:4">
      <c r="A412" s="100" t="s">
        <v>389</v>
      </c>
      <c r="B412" s="96"/>
      <c r="C412" s="96"/>
      <c r="D412" s="97"/>
    </row>
    <row r="413" ht="24.5" customHeight="1" spans="1:4">
      <c r="A413" s="100" t="s">
        <v>390</v>
      </c>
      <c r="B413" s="96"/>
      <c r="C413" s="96"/>
      <c r="D413" s="97"/>
    </row>
    <row r="414" ht="24.5" customHeight="1" spans="1:4">
      <c r="A414" s="95" t="s">
        <v>391</v>
      </c>
      <c r="B414" s="96"/>
      <c r="C414" s="96"/>
      <c r="D414" s="97"/>
    </row>
    <row r="415" ht="24.5" customHeight="1" spans="1:4">
      <c r="A415" s="99" t="s">
        <v>392</v>
      </c>
      <c r="B415" s="96"/>
      <c r="C415" s="96"/>
      <c r="D415" s="97"/>
    </row>
    <row r="416" ht="24.5" customHeight="1" spans="1:4">
      <c r="A416" s="99" t="s">
        <v>393</v>
      </c>
      <c r="B416" s="96"/>
      <c r="C416" s="96"/>
      <c r="D416" s="97"/>
    </row>
    <row r="417" ht="24.5" customHeight="1" spans="1:4">
      <c r="A417" s="99" t="s">
        <v>394</v>
      </c>
      <c r="B417" s="96"/>
      <c r="C417" s="96"/>
      <c r="D417" s="97"/>
    </row>
    <row r="418" ht="24.5" customHeight="1" spans="1:4">
      <c r="A418" s="100" t="s">
        <v>395</v>
      </c>
      <c r="B418" s="96"/>
      <c r="C418" s="96"/>
      <c r="D418" s="97"/>
    </row>
    <row r="419" ht="24.5" customHeight="1" spans="1:4">
      <c r="A419" s="100" t="s">
        <v>396</v>
      </c>
      <c r="B419" s="96"/>
      <c r="C419" s="96"/>
      <c r="D419" s="97"/>
    </row>
    <row r="420" ht="24.5" customHeight="1" spans="1:4">
      <c r="A420" s="102" t="s">
        <v>397</v>
      </c>
      <c r="B420" s="96"/>
      <c r="C420" s="96"/>
      <c r="D420" s="97"/>
    </row>
    <row r="421" ht="24.5" customHeight="1" spans="1:4">
      <c r="A421" s="99" t="s">
        <v>398</v>
      </c>
      <c r="B421" s="96"/>
      <c r="C421" s="96"/>
      <c r="D421" s="97"/>
    </row>
    <row r="422" ht="24.5" customHeight="1" spans="1:4">
      <c r="A422" s="99" t="s">
        <v>399</v>
      </c>
      <c r="B422" s="96"/>
      <c r="C422" s="96"/>
      <c r="D422" s="97"/>
    </row>
    <row r="423" ht="24.5" customHeight="1" spans="1:4">
      <c r="A423" s="99" t="s">
        <v>400</v>
      </c>
      <c r="B423" s="96"/>
      <c r="C423" s="96"/>
      <c r="D423" s="97"/>
    </row>
    <row r="424" ht="24.5" customHeight="1" spans="1:4">
      <c r="A424" s="107" t="s">
        <v>401</v>
      </c>
      <c r="B424" s="96"/>
      <c r="C424" s="96"/>
      <c r="D424" s="97"/>
    </row>
    <row r="425" ht="24.5" customHeight="1" spans="1:4">
      <c r="A425" s="100" t="s">
        <v>402</v>
      </c>
      <c r="B425" s="96"/>
      <c r="C425" s="96"/>
      <c r="D425" s="97"/>
    </row>
    <row r="426" ht="24.5" customHeight="1" spans="1:4">
      <c r="A426" s="100" t="s">
        <v>403</v>
      </c>
      <c r="B426" s="96"/>
      <c r="C426" s="96"/>
      <c r="D426" s="97"/>
    </row>
    <row r="427" ht="24.5" customHeight="1" spans="1:4">
      <c r="A427" s="101" t="s">
        <v>404</v>
      </c>
      <c r="B427" s="96"/>
      <c r="C427" s="96"/>
      <c r="D427" s="97"/>
    </row>
    <row r="428" ht="24.5" customHeight="1" spans="1:4">
      <c r="A428" s="98" t="s">
        <v>405</v>
      </c>
      <c r="B428" s="96"/>
      <c r="C428" s="96"/>
      <c r="D428" s="97"/>
    </row>
    <row r="429" ht="24.5" customHeight="1" spans="1:4">
      <c r="A429" s="99" t="s">
        <v>406</v>
      </c>
      <c r="B429" s="96"/>
      <c r="C429" s="96"/>
      <c r="D429" s="97"/>
    </row>
    <row r="430" ht="24.5" customHeight="1" spans="1:4">
      <c r="A430" s="99" t="s">
        <v>407</v>
      </c>
      <c r="B430" s="96"/>
      <c r="C430" s="96"/>
      <c r="D430" s="97"/>
    </row>
    <row r="431" ht="24.5" customHeight="1" spans="1:4">
      <c r="A431" s="100" t="s">
        <v>408</v>
      </c>
      <c r="B431" s="96"/>
      <c r="C431" s="96"/>
      <c r="D431" s="97"/>
    </row>
    <row r="432" ht="24.5" customHeight="1" spans="1:4">
      <c r="A432" s="102" t="s">
        <v>409</v>
      </c>
      <c r="B432" s="96"/>
      <c r="C432" s="96"/>
      <c r="D432" s="97"/>
    </row>
    <row r="433" ht="24.5" customHeight="1" spans="1:4">
      <c r="A433" s="100" t="s">
        <v>410</v>
      </c>
      <c r="B433" s="96"/>
      <c r="C433" s="96"/>
      <c r="D433" s="97"/>
    </row>
    <row r="434" ht="24.5" customHeight="1" spans="1:4">
      <c r="A434" s="99" t="s">
        <v>411</v>
      </c>
      <c r="B434" s="96"/>
      <c r="C434" s="96"/>
      <c r="D434" s="97"/>
    </row>
    <row r="435" ht="24.5" customHeight="1" spans="1:4">
      <c r="A435" s="99" t="s">
        <v>412</v>
      </c>
      <c r="B435" s="96"/>
      <c r="C435" s="96"/>
      <c r="D435" s="97"/>
    </row>
    <row r="436" ht="24.5" customHeight="1" spans="1:4">
      <c r="A436" s="99" t="s">
        <v>413</v>
      </c>
      <c r="B436" s="96"/>
      <c r="C436" s="96"/>
      <c r="D436" s="97"/>
    </row>
    <row r="437" ht="24.5" customHeight="1" spans="1:4">
      <c r="A437" s="99" t="s">
        <v>414</v>
      </c>
      <c r="B437" s="96"/>
      <c r="C437" s="96"/>
      <c r="D437" s="97"/>
    </row>
    <row r="438" ht="24.5" customHeight="1" spans="1:4">
      <c r="A438" s="98" t="s">
        <v>415</v>
      </c>
      <c r="B438" s="96"/>
      <c r="C438" s="96"/>
      <c r="D438" s="97"/>
    </row>
    <row r="439" ht="24.5" customHeight="1" spans="1:4">
      <c r="A439" s="100" t="s">
        <v>416</v>
      </c>
      <c r="B439" s="96"/>
      <c r="C439" s="96"/>
      <c r="D439" s="97"/>
    </row>
    <row r="440" ht="24.5" customHeight="1" spans="1:4">
      <c r="A440" s="100" t="s">
        <v>417</v>
      </c>
      <c r="B440" s="96"/>
      <c r="C440" s="96"/>
      <c r="D440" s="97"/>
    </row>
    <row r="441" ht="24.5" customHeight="1" spans="1:4">
      <c r="A441" s="100" t="s">
        <v>418</v>
      </c>
      <c r="B441" s="96"/>
      <c r="C441" s="96"/>
      <c r="D441" s="97"/>
    </row>
    <row r="442" ht="24.5" customHeight="1" spans="1:4">
      <c r="A442" s="101" t="s">
        <v>419</v>
      </c>
      <c r="B442" s="96"/>
      <c r="C442" s="96"/>
      <c r="D442" s="97"/>
    </row>
    <row r="443" ht="24.5" customHeight="1" spans="1:4">
      <c r="A443" s="99" t="s">
        <v>420</v>
      </c>
      <c r="B443" s="96"/>
      <c r="C443" s="96"/>
      <c r="D443" s="97"/>
    </row>
    <row r="444" ht="24.5" customHeight="1" spans="1:4">
      <c r="A444" s="99" t="s">
        <v>421</v>
      </c>
      <c r="B444" s="96"/>
      <c r="C444" s="96"/>
      <c r="D444" s="97"/>
    </row>
    <row r="445" ht="24.5" customHeight="1" spans="1:4">
      <c r="A445" s="98" t="s">
        <v>422</v>
      </c>
      <c r="B445" s="96"/>
      <c r="C445" s="106"/>
      <c r="D445" s="97"/>
    </row>
    <row r="446" ht="24.5" customHeight="1" spans="1:4">
      <c r="A446" s="95" t="s">
        <v>423</v>
      </c>
      <c r="B446" s="96">
        <v>15204</v>
      </c>
      <c r="C446" s="96">
        <v>15204</v>
      </c>
      <c r="D446" s="97"/>
    </row>
    <row r="447" ht="24.5" customHeight="1" spans="1:4">
      <c r="A447" s="102" t="s">
        <v>424</v>
      </c>
      <c r="B447" s="96">
        <v>4</v>
      </c>
      <c r="C447" s="96">
        <v>4</v>
      </c>
      <c r="D447" s="97"/>
    </row>
    <row r="448" ht="24.5" customHeight="1" spans="1:4">
      <c r="A448" s="99" t="s">
        <v>134</v>
      </c>
      <c r="B448" s="96"/>
      <c r="C448" s="96"/>
      <c r="D448" s="97"/>
    </row>
    <row r="449" ht="24.5" customHeight="1" spans="1:4">
      <c r="A449" s="99" t="s">
        <v>135</v>
      </c>
      <c r="B449" s="96"/>
      <c r="C449" s="96"/>
      <c r="D449" s="97"/>
    </row>
    <row r="450" ht="24.5" customHeight="1" spans="1:4">
      <c r="A450" s="99" t="s">
        <v>136</v>
      </c>
      <c r="B450" s="96"/>
      <c r="C450" s="96"/>
      <c r="D450" s="97"/>
    </row>
    <row r="451" ht="24.5" customHeight="1" spans="1:4">
      <c r="A451" s="100" t="s">
        <v>425</v>
      </c>
      <c r="B451" s="96">
        <v>4</v>
      </c>
      <c r="C451" s="96">
        <v>4</v>
      </c>
      <c r="D451" s="97"/>
    </row>
    <row r="452" ht="24.5" customHeight="1" spans="1:4">
      <c r="A452" s="98" t="s">
        <v>426</v>
      </c>
      <c r="B452" s="96"/>
      <c r="C452" s="96"/>
      <c r="D452" s="97"/>
    </row>
    <row r="453" ht="24.5" customHeight="1" spans="1:4">
      <c r="A453" s="99" t="s">
        <v>427</v>
      </c>
      <c r="B453" s="96"/>
      <c r="C453" s="96"/>
      <c r="D453" s="97"/>
    </row>
    <row r="454" ht="24.5" customHeight="1" spans="1:4">
      <c r="A454" s="99" t="s">
        <v>428</v>
      </c>
      <c r="B454" s="96"/>
      <c r="C454" s="96"/>
      <c r="D454" s="97"/>
    </row>
    <row r="455" ht="24.5" customHeight="1" spans="1:4">
      <c r="A455" s="101" t="s">
        <v>429</v>
      </c>
      <c r="B455" s="96"/>
      <c r="C455" s="96"/>
      <c r="D455" s="97"/>
    </row>
    <row r="456" ht="24.5" customHeight="1" spans="1:4">
      <c r="A456" s="99" t="s">
        <v>430</v>
      </c>
      <c r="B456" s="96"/>
      <c r="C456" s="96"/>
      <c r="D456" s="97"/>
    </row>
    <row r="457" ht="24.5" customHeight="1" spans="1:4">
      <c r="A457" s="99" t="s">
        <v>431</v>
      </c>
      <c r="B457" s="96"/>
      <c r="C457" s="96"/>
      <c r="D457" s="97"/>
    </row>
    <row r="458" ht="24.5" customHeight="1" spans="1:4">
      <c r="A458" s="99" t="s">
        <v>432</v>
      </c>
      <c r="B458" s="96"/>
      <c r="C458" s="96"/>
      <c r="D458" s="97"/>
    </row>
    <row r="459" ht="24.5" customHeight="1" spans="1:4">
      <c r="A459" s="100" t="s">
        <v>433</v>
      </c>
      <c r="B459" s="96"/>
      <c r="C459" s="96"/>
      <c r="D459" s="97"/>
    </row>
    <row r="460" ht="24.5" customHeight="1" spans="1:4">
      <c r="A460" s="100" t="s">
        <v>434</v>
      </c>
      <c r="B460" s="96"/>
      <c r="C460" s="96"/>
      <c r="D460" s="97"/>
    </row>
    <row r="461" ht="24.5" customHeight="1" spans="1:4">
      <c r="A461" s="102" t="s">
        <v>435</v>
      </c>
      <c r="B461" s="96"/>
      <c r="C461" s="96"/>
      <c r="D461" s="97"/>
    </row>
    <row r="462" ht="24.5" customHeight="1" spans="1:4">
      <c r="A462" s="99" t="s">
        <v>427</v>
      </c>
      <c r="B462" s="96"/>
      <c r="C462" s="96"/>
      <c r="D462" s="97"/>
    </row>
    <row r="463" ht="24.5" customHeight="1" spans="1:4">
      <c r="A463" s="99" t="s">
        <v>436</v>
      </c>
      <c r="B463" s="96"/>
      <c r="C463" s="96"/>
      <c r="D463" s="97"/>
    </row>
    <row r="464" ht="24.5" customHeight="1" spans="1:4">
      <c r="A464" s="99" t="s">
        <v>437</v>
      </c>
      <c r="B464" s="96"/>
      <c r="C464" s="96"/>
      <c r="D464" s="97"/>
    </row>
    <row r="465" ht="24.5" customHeight="1" spans="1:4">
      <c r="A465" s="100" t="s">
        <v>438</v>
      </c>
      <c r="B465" s="96"/>
      <c r="C465" s="96"/>
      <c r="D465" s="97"/>
    </row>
    <row r="466" ht="24.5" customHeight="1" spans="1:4">
      <c r="A466" s="100" t="s">
        <v>439</v>
      </c>
      <c r="B466" s="96"/>
      <c r="C466" s="96"/>
      <c r="D466" s="97"/>
    </row>
    <row r="467" ht="24.5" customHeight="1" spans="1:4">
      <c r="A467" s="102" t="s">
        <v>440</v>
      </c>
      <c r="B467" s="96"/>
      <c r="C467" s="96"/>
      <c r="D467" s="97"/>
    </row>
    <row r="468" ht="24.5" customHeight="1" spans="1:4">
      <c r="A468" s="101" t="s">
        <v>427</v>
      </c>
      <c r="B468" s="96"/>
      <c r="C468" s="96"/>
      <c r="D468" s="97"/>
    </row>
    <row r="469" ht="24.5" customHeight="1" spans="1:4">
      <c r="A469" s="99" t="s">
        <v>441</v>
      </c>
      <c r="B469" s="96"/>
      <c r="C469" s="96"/>
      <c r="D469" s="97"/>
    </row>
    <row r="470" ht="24.5" customHeight="1" spans="1:4">
      <c r="A470" s="99" t="s">
        <v>442</v>
      </c>
      <c r="B470" s="96"/>
      <c r="C470" s="96"/>
      <c r="D470" s="97"/>
    </row>
    <row r="471" ht="24.5" customHeight="1" spans="1:4">
      <c r="A471" s="99" t="s">
        <v>443</v>
      </c>
      <c r="B471" s="96"/>
      <c r="C471" s="96"/>
      <c r="D471" s="97"/>
    </row>
    <row r="472" ht="24.5" customHeight="1" spans="1:4">
      <c r="A472" s="100" t="s">
        <v>444</v>
      </c>
      <c r="B472" s="96"/>
      <c r="C472" s="96"/>
      <c r="D472" s="97"/>
    </row>
    <row r="473" ht="24.5" customHeight="1" spans="1:4">
      <c r="A473" s="102" t="s">
        <v>445</v>
      </c>
      <c r="B473" s="96"/>
      <c r="C473" s="96"/>
      <c r="D473" s="97"/>
    </row>
    <row r="474" ht="24.5" customHeight="1" spans="1:4">
      <c r="A474" s="100" t="s">
        <v>427</v>
      </c>
      <c r="B474" s="96"/>
      <c r="C474" s="96"/>
      <c r="D474" s="97"/>
    </row>
    <row r="475" ht="24.5" customHeight="1" spans="1:4">
      <c r="A475" s="99" t="s">
        <v>446</v>
      </c>
      <c r="B475" s="96"/>
      <c r="C475" s="96"/>
      <c r="D475" s="97"/>
    </row>
    <row r="476" ht="24.5" customHeight="1" spans="1:4">
      <c r="A476" s="99" t="s">
        <v>447</v>
      </c>
      <c r="B476" s="96"/>
      <c r="C476" s="96"/>
      <c r="D476" s="97"/>
    </row>
    <row r="477" ht="24.5" customHeight="1" spans="1:4">
      <c r="A477" s="99" t="s">
        <v>448</v>
      </c>
      <c r="B477" s="96"/>
      <c r="C477" s="96"/>
      <c r="D477" s="97"/>
    </row>
    <row r="478" ht="24.5" customHeight="1" spans="1:4">
      <c r="A478" s="102" t="s">
        <v>449</v>
      </c>
      <c r="B478" s="96"/>
      <c r="C478" s="96"/>
      <c r="D478" s="97"/>
    </row>
    <row r="479" ht="24.5" customHeight="1" spans="1:4">
      <c r="A479" s="100" t="s">
        <v>450</v>
      </c>
      <c r="B479" s="96"/>
      <c r="C479" s="96"/>
      <c r="D479" s="97"/>
    </row>
    <row r="480" ht="24.5" customHeight="1" spans="1:4">
      <c r="A480" s="100" t="s">
        <v>451</v>
      </c>
      <c r="B480" s="96"/>
      <c r="C480" s="96"/>
      <c r="D480" s="97"/>
    </row>
    <row r="481" ht="24.5" customHeight="1" spans="1:4">
      <c r="A481" s="101" t="s">
        <v>452</v>
      </c>
      <c r="B481" s="96"/>
      <c r="C481" s="96"/>
      <c r="D481" s="97"/>
    </row>
    <row r="482" ht="24.5" customHeight="1" spans="1:4">
      <c r="A482" s="99" t="s">
        <v>453</v>
      </c>
      <c r="B482" s="96"/>
      <c r="C482" s="96"/>
      <c r="D482" s="97"/>
    </row>
    <row r="483" ht="24.5" customHeight="1" spans="1:4">
      <c r="A483" s="98" t="s">
        <v>454</v>
      </c>
      <c r="B483" s="96"/>
      <c r="C483" s="96"/>
      <c r="D483" s="97"/>
    </row>
    <row r="484" ht="24.5" customHeight="1" spans="1:4">
      <c r="A484" s="99" t="s">
        <v>427</v>
      </c>
      <c r="B484" s="96"/>
      <c r="C484" s="96"/>
      <c r="D484" s="97"/>
    </row>
    <row r="485" ht="24.5" customHeight="1" spans="1:4">
      <c r="A485" s="100" t="s">
        <v>455</v>
      </c>
      <c r="B485" s="96"/>
      <c r="C485" s="96"/>
      <c r="D485" s="97"/>
    </row>
    <row r="486" ht="24.5" customHeight="1" spans="1:4">
      <c r="A486" s="100" t="s">
        <v>456</v>
      </c>
      <c r="B486" s="96"/>
      <c r="C486" s="96"/>
      <c r="D486" s="97"/>
    </row>
    <row r="487" ht="24.5" customHeight="1" spans="1:4">
      <c r="A487" s="100" t="s">
        <v>457</v>
      </c>
      <c r="B487" s="96"/>
      <c r="C487" s="96"/>
      <c r="D487" s="97"/>
    </row>
    <row r="488" ht="24.5" customHeight="1" spans="1:4">
      <c r="A488" s="99" t="s">
        <v>458</v>
      </c>
      <c r="B488" s="96"/>
      <c r="C488" s="96"/>
      <c r="D488" s="97"/>
    </row>
    <row r="489" ht="24.5" customHeight="1" spans="1:4">
      <c r="A489" s="99" t="s">
        <v>459</v>
      </c>
      <c r="B489" s="96"/>
      <c r="C489" s="96"/>
      <c r="D489" s="97"/>
    </row>
    <row r="490" ht="24.5" customHeight="1" spans="1:4">
      <c r="A490" s="98" t="s">
        <v>460</v>
      </c>
      <c r="B490" s="96"/>
      <c r="C490" s="96"/>
      <c r="D490" s="97"/>
    </row>
    <row r="491" ht="24.5" customHeight="1" spans="1:4">
      <c r="A491" s="100" t="s">
        <v>461</v>
      </c>
      <c r="B491" s="96"/>
      <c r="C491" s="96"/>
      <c r="D491" s="97"/>
    </row>
    <row r="492" ht="24.5" customHeight="1" spans="1:4">
      <c r="A492" s="100" t="s">
        <v>462</v>
      </c>
      <c r="B492" s="96"/>
      <c r="C492" s="96"/>
      <c r="D492" s="97"/>
    </row>
    <row r="493" ht="24.5" customHeight="1" spans="1:4">
      <c r="A493" s="100" t="s">
        <v>463</v>
      </c>
      <c r="B493" s="96"/>
      <c r="C493" s="96"/>
      <c r="D493" s="97"/>
    </row>
    <row r="494" ht="24.5" customHeight="1" spans="1:4">
      <c r="A494" s="95" t="s">
        <v>464</v>
      </c>
      <c r="B494" s="96"/>
      <c r="C494" s="96"/>
      <c r="D494" s="97"/>
    </row>
    <row r="495" ht="24.5" customHeight="1" spans="1:4">
      <c r="A495" s="100" t="s">
        <v>465</v>
      </c>
      <c r="B495" s="96"/>
      <c r="C495" s="96"/>
      <c r="D495" s="97"/>
    </row>
    <row r="496" ht="24.5" customHeight="1" spans="1:4">
      <c r="A496" s="100" t="s">
        <v>466</v>
      </c>
      <c r="B496" s="96"/>
      <c r="C496" s="96"/>
      <c r="D496" s="97"/>
    </row>
    <row r="497" ht="24.5" customHeight="1" spans="1:4">
      <c r="A497" s="98" t="s">
        <v>467</v>
      </c>
      <c r="B497" s="96">
        <v>15200</v>
      </c>
      <c r="C497" s="96">
        <v>15200</v>
      </c>
      <c r="D497" s="97"/>
    </row>
    <row r="498" ht="24.5" customHeight="1" spans="1:4">
      <c r="A498" s="99" t="s">
        <v>468</v>
      </c>
      <c r="B498" s="96"/>
      <c r="C498" s="96"/>
      <c r="D498" s="97"/>
    </row>
    <row r="499" ht="24.5" customHeight="1" spans="1:4">
      <c r="A499" s="100" t="s">
        <v>469</v>
      </c>
      <c r="B499" s="96"/>
      <c r="C499" s="96"/>
      <c r="D499" s="97"/>
    </row>
    <row r="500" ht="24.5" customHeight="1" spans="1:4">
      <c r="A500" s="100" t="s">
        <v>470</v>
      </c>
      <c r="B500" s="96"/>
      <c r="C500" s="96"/>
      <c r="D500" s="97"/>
    </row>
    <row r="501" ht="24.5" customHeight="1" spans="1:4">
      <c r="A501" s="100" t="s">
        <v>471</v>
      </c>
      <c r="B501" s="96">
        <v>15200</v>
      </c>
      <c r="C501" s="96">
        <v>15200</v>
      </c>
      <c r="D501" s="97"/>
    </row>
    <row r="502" ht="24.5" customHeight="1" spans="1:4">
      <c r="A502" s="108" t="s">
        <v>472</v>
      </c>
      <c r="B502" s="96">
        <v>2175</v>
      </c>
      <c r="C502" s="96">
        <v>1819</v>
      </c>
      <c r="D502" s="97">
        <v>356</v>
      </c>
    </row>
    <row r="503" ht="24.5" customHeight="1" spans="1:4">
      <c r="A503" s="108" t="s">
        <v>473</v>
      </c>
      <c r="B503" s="96">
        <v>646</v>
      </c>
      <c r="C503" s="96">
        <v>644</v>
      </c>
      <c r="D503" s="97">
        <v>2</v>
      </c>
    </row>
    <row r="504" ht="24.5" customHeight="1" spans="1:4">
      <c r="A504" s="103" t="s">
        <v>134</v>
      </c>
      <c r="B504" s="96">
        <v>105</v>
      </c>
      <c r="C504" s="96">
        <v>105</v>
      </c>
      <c r="D504" s="97"/>
    </row>
    <row r="505" ht="24.5" customHeight="1" spans="1:4">
      <c r="A505" s="103" t="s">
        <v>135</v>
      </c>
      <c r="B505" s="96"/>
      <c r="C505" s="96"/>
      <c r="D505" s="97"/>
    </row>
    <row r="506" ht="24.5" customHeight="1" spans="1:4">
      <c r="A506" s="103" t="s">
        <v>136</v>
      </c>
      <c r="B506" s="96"/>
      <c r="C506" s="96"/>
      <c r="D506" s="97"/>
    </row>
    <row r="507" ht="24.5" customHeight="1" spans="1:4">
      <c r="A507" s="103" t="s">
        <v>474</v>
      </c>
      <c r="B507" s="96"/>
      <c r="C507" s="96"/>
      <c r="D507" s="97"/>
    </row>
    <row r="508" ht="24.5" customHeight="1" spans="1:4">
      <c r="A508" s="103" t="s">
        <v>475</v>
      </c>
      <c r="B508" s="96"/>
      <c r="C508" s="96"/>
      <c r="D508" s="97"/>
    </row>
    <row r="509" ht="24.5" customHeight="1" spans="1:4">
      <c r="A509" s="103" t="s">
        <v>476</v>
      </c>
      <c r="B509" s="96"/>
      <c r="C509" s="96"/>
      <c r="D509" s="97"/>
    </row>
    <row r="510" ht="24.5" customHeight="1" spans="1:4">
      <c r="A510" s="103" t="s">
        <v>477</v>
      </c>
      <c r="B510" s="96"/>
      <c r="C510" s="96"/>
      <c r="D510" s="97"/>
    </row>
    <row r="511" ht="24.5" customHeight="1" spans="1:4">
      <c r="A511" s="103" t="s">
        <v>478</v>
      </c>
      <c r="B511" s="96"/>
      <c r="C511" s="96"/>
      <c r="D511" s="97"/>
    </row>
    <row r="512" ht="24.5" customHeight="1" spans="1:4">
      <c r="A512" s="103" t="s">
        <v>479</v>
      </c>
      <c r="B512" s="96">
        <v>160</v>
      </c>
      <c r="C512" s="96">
        <v>160</v>
      </c>
      <c r="D512" s="97"/>
    </row>
    <row r="513" ht="24.5" customHeight="1" spans="1:4">
      <c r="A513" s="103" t="s">
        <v>480</v>
      </c>
      <c r="B513" s="96"/>
      <c r="C513" s="96"/>
      <c r="D513" s="97"/>
    </row>
    <row r="514" ht="24.5" customHeight="1" spans="1:4">
      <c r="A514" s="103" t="s">
        <v>481</v>
      </c>
      <c r="B514" s="96"/>
      <c r="C514" s="96"/>
      <c r="D514" s="97"/>
    </row>
    <row r="515" ht="24.5" customHeight="1" spans="1:4">
      <c r="A515" s="103" t="s">
        <v>482</v>
      </c>
      <c r="B515" s="96"/>
      <c r="C515" s="96"/>
      <c r="D515" s="97"/>
    </row>
    <row r="516" ht="24.5" customHeight="1" spans="1:4">
      <c r="A516" s="103" t="s">
        <v>483</v>
      </c>
      <c r="B516" s="96">
        <v>381</v>
      </c>
      <c r="C516" s="96">
        <v>379</v>
      </c>
      <c r="D516" s="97">
        <v>2</v>
      </c>
    </row>
    <row r="517" ht="24.5" customHeight="1" spans="1:4">
      <c r="A517" s="108" t="s">
        <v>484</v>
      </c>
      <c r="B517" s="96">
        <v>374</v>
      </c>
      <c r="C517" s="96">
        <v>346</v>
      </c>
      <c r="D517" s="97">
        <v>28</v>
      </c>
    </row>
    <row r="518" ht="24.5" customHeight="1" spans="1:4">
      <c r="A518" s="103" t="s">
        <v>134</v>
      </c>
      <c r="B518" s="96">
        <v>166</v>
      </c>
      <c r="C518" s="96">
        <v>166</v>
      </c>
      <c r="D518" s="97"/>
    </row>
    <row r="519" ht="24.5" customHeight="1" spans="1:4">
      <c r="A519" s="103" t="s">
        <v>135</v>
      </c>
      <c r="B519" s="96"/>
      <c r="C519" s="96"/>
      <c r="D519" s="97"/>
    </row>
    <row r="520" ht="24.5" customHeight="1" spans="1:4">
      <c r="A520" s="103" t="s">
        <v>136</v>
      </c>
      <c r="B520" s="96"/>
      <c r="C520" s="96"/>
      <c r="D520" s="97"/>
    </row>
    <row r="521" ht="24.5" customHeight="1" spans="1:4">
      <c r="A521" s="101" t="s">
        <v>485</v>
      </c>
      <c r="B521" s="96"/>
      <c r="C521" s="96"/>
      <c r="D521" s="97"/>
    </row>
    <row r="522" ht="24.5" customHeight="1" spans="1:4">
      <c r="A522" s="101" t="s">
        <v>486</v>
      </c>
      <c r="B522" s="96">
        <v>208</v>
      </c>
      <c r="C522" s="96">
        <v>180</v>
      </c>
      <c r="D522" s="97">
        <v>28</v>
      </c>
    </row>
    <row r="523" ht="24.5" customHeight="1" spans="1:4">
      <c r="A523" s="101" t="s">
        <v>487</v>
      </c>
      <c r="B523" s="96"/>
      <c r="C523" s="96"/>
      <c r="D523" s="97"/>
    </row>
    <row r="524" ht="24.5" customHeight="1" spans="1:4">
      <c r="A524" s="101" t="s">
        <v>488</v>
      </c>
      <c r="B524" s="96"/>
      <c r="C524" s="96"/>
      <c r="D524" s="97"/>
    </row>
    <row r="525" ht="24.5" customHeight="1" spans="1:4">
      <c r="A525" s="108" t="s">
        <v>489</v>
      </c>
      <c r="B525" s="96">
        <v>876</v>
      </c>
      <c r="C525" s="96">
        <v>561</v>
      </c>
      <c r="D525" s="97">
        <v>315</v>
      </c>
    </row>
    <row r="526" ht="24.5" customHeight="1" spans="1:4">
      <c r="A526" s="103" t="s">
        <v>134</v>
      </c>
      <c r="B526" s="96">
        <v>557</v>
      </c>
      <c r="C526" s="96">
        <v>557</v>
      </c>
      <c r="D526" s="97"/>
    </row>
    <row r="527" ht="24.5" customHeight="1" spans="1:4">
      <c r="A527" s="103" t="s">
        <v>135</v>
      </c>
      <c r="B527" s="96"/>
      <c r="C527" s="96"/>
      <c r="D527" s="97"/>
    </row>
    <row r="528" ht="24.5" customHeight="1" spans="1:4">
      <c r="A528" s="103" t="s">
        <v>136</v>
      </c>
      <c r="B528" s="96"/>
      <c r="C528" s="96"/>
      <c r="D528" s="97"/>
    </row>
    <row r="529" ht="24.5" customHeight="1" spans="1:4">
      <c r="A529" s="101" t="s">
        <v>490</v>
      </c>
      <c r="B529" s="96"/>
      <c r="C529" s="96"/>
      <c r="D529" s="97"/>
    </row>
    <row r="530" ht="24.5" customHeight="1" spans="1:4">
      <c r="A530" s="101" t="s">
        <v>491</v>
      </c>
      <c r="B530" s="96"/>
      <c r="C530" s="96"/>
      <c r="D530" s="97"/>
    </row>
    <row r="531" ht="24.5" customHeight="1" spans="1:4">
      <c r="A531" s="101" t="s">
        <v>492</v>
      </c>
      <c r="B531" s="96"/>
      <c r="C531" s="96"/>
      <c r="D531" s="97"/>
    </row>
    <row r="532" ht="24.5" customHeight="1" spans="1:4">
      <c r="A532" s="101" t="s">
        <v>493</v>
      </c>
      <c r="B532" s="96">
        <v>4</v>
      </c>
      <c r="C532" s="96">
        <v>4</v>
      </c>
      <c r="D532" s="97"/>
    </row>
    <row r="533" ht="24.5" customHeight="1" spans="1:4">
      <c r="A533" s="101" t="s">
        <v>494</v>
      </c>
      <c r="B533" s="96"/>
      <c r="C533" s="96"/>
      <c r="D533" s="97"/>
    </row>
    <row r="534" ht="24.5" customHeight="1" spans="1:4">
      <c r="A534" s="101" t="s">
        <v>495</v>
      </c>
      <c r="B534" s="96"/>
      <c r="C534" s="96"/>
      <c r="D534" s="97"/>
    </row>
    <row r="535" ht="24.5" customHeight="1" spans="1:4">
      <c r="A535" s="101" t="s">
        <v>496</v>
      </c>
      <c r="B535" s="96">
        <v>315</v>
      </c>
      <c r="C535" s="96"/>
      <c r="D535" s="97">
        <v>315</v>
      </c>
    </row>
    <row r="536" ht="24.5" customHeight="1" spans="1:4">
      <c r="A536" s="108" t="s">
        <v>497</v>
      </c>
      <c r="B536" s="96"/>
      <c r="C536" s="96"/>
      <c r="D536" s="97"/>
    </row>
    <row r="537" ht="24.5" customHeight="1" spans="1:4">
      <c r="A537" s="103" t="s">
        <v>134</v>
      </c>
      <c r="B537" s="96"/>
      <c r="C537" s="96"/>
      <c r="D537" s="97"/>
    </row>
    <row r="538" ht="24.5" customHeight="1" spans="1:4">
      <c r="A538" s="103" t="s">
        <v>135</v>
      </c>
      <c r="B538" s="96"/>
      <c r="C538" s="96"/>
      <c r="D538" s="97"/>
    </row>
    <row r="539" ht="24.5" customHeight="1" spans="1:4">
      <c r="A539" s="103" t="s">
        <v>136</v>
      </c>
      <c r="B539" s="96"/>
      <c r="C539" s="96"/>
      <c r="D539" s="97"/>
    </row>
    <row r="540" ht="24.5" customHeight="1" spans="1:4">
      <c r="A540" s="101" t="s">
        <v>498</v>
      </c>
      <c r="B540" s="96"/>
      <c r="C540" s="96"/>
      <c r="D540" s="97"/>
    </row>
    <row r="541" ht="24.5" customHeight="1" spans="1:4">
      <c r="A541" s="101" t="s">
        <v>499</v>
      </c>
      <c r="B541" s="96"/>
      <c r="C541" s="96"/>
      <c r="D541" s="97"/>
    </row>
    <row r="542" ht="24.5" customHeight="1" spans="1:4">
      <c r="A542" s="103" t="s">
        <v>500</v>
      </c>
      <c r="B542" s="96"/>
      <c r="C542" s="96"/>
      <c r="D542" s="97"/>
    </row>
    <row r="543" ht="24.5" customHeight="1" spans="1:4">
      <c r="A543" s="101" t="s">
        <v>501</v>
      </c>
      <c r="B543" s="96"/>
      <c r="C543" s="96"/>
      <c r="D543" s="97"/>
    </row>
    <row r="544" ht="24.5" customHeight="1" spans="1:4">
      <c r="A544" s="101" t="s">
        <v>502</v>
      </c>
      <c r="B544" s="96"/>
      <c r="C544" s="96"/>
      <c r="D544" s="97"/>
    </row>
    <row r="545" ht="24.5" customHeight="1" spans="1:4">
      <c r="A545" s="103" t="s">
        <v>503</v>
      </c>
      <c r="B545" s="96"/>
      <c r="C545" s="96"/>
      <c r="D545" s="97"/>
    </row>
    <row r="546" ht="24.5" customHeight="1" spans="1:4">
      <c r="A546" s="101" t="s">
        <v>504</v>
      </c>
      <c r="B546" s="96"/>
      <c r="C546" s="96"/>
      <c r="D546" s="97"/>
    </row>
    <row r="547" ht="24.5" customHeight="1" spans="1:4">
      <c r="A547" s="108" t="s">
        <v>505</v>
      </c>
      <c r="B547" s="96">
        <v>279</v>
      </c>
      <c r="C547" s="96">
        <v>268</v>
      </c>
      <c r="D547" s="97">
        <v>11</v>
      </c>
    </row>
    <row r="548" ht="24.5" customHeight="1" spans="1:4">
      <c r="A548" s="103" t="s">
        <v>506</v>
      </c>
      <c r="B548" s="96"/>
      <c r="C548" s="96"/>
      <c r="D548" s="97"/>
    </row>
    <row r="549" ht="24.5" customHeight="1" spans="1:4">
      <c r="A549" s="103" t="s">
        <v>507</v>
      </c>
      <c r="B549" s="96"/>
      <c r="C549" s="96"/>
      <c r="D549" s="97"/>
    </row>
    <row r="550" ht="24.5" customHeight="1" spans="1:4">
      <c r="A550" s="103" t="s">
        <v>508</v>
      </c>
      <c r="B550" s="96">
        <v>279</v>
      </c>
      <c r="C550" s="96">
        <v>268</v>
      </c>
      <c r="D550" s="97">
        <v>11</v>
      </c>
    </row>
    <row r="551" ht="24.5" customHeight="1" spans="1:4">
      <c r="A551" s="108" t="s">
        <v>509</v>
      </c>
      <c r="B551" s="96">
        <v>3033</v>
      </c>
      <c r="C551" s="96">
        <v>2794</v>
      </c>
      <c r="D551" s="97">
        <v>239</v>
      </c>
    </row>
    <row r="552" ht="24.5" customHeight="1" spans="1:4">
      <c r="A552" s="108" t="s">
        <v>510</v>
      </c>
      <c r="B552" s="96">
        <v>24</v>
      </c>
      <c r="C552" s="96">
        <v>24</v>
      </c>
      <c r="D552" s="97"/>
    </row>
    <row r="553" ht="24.5" customHeight="1" spans="1:4">
      <c r="A553" s="103" t="s">
        <v>134</v>
      </c>
      <c r="B553" s="96"/>
      <c r="C553" s="96"/>
      <c r="D553" s="97"/>
    </row>
    <row r="554" ht="24.5" customHeight="1" spans="1:4">
      <c r="A554" s="103" t="s">
        <v>135</v>
      </c>
      <c r="B554" s="96"/>
      <c r="C554" s="96"/>
      <c r="D554" s="97"/>
    </row>
    <row r="555" ht="24.5" customHeight="1" spans="1:4">
      <c r="A555" s="103" t="s">
        <v>136</v>
      </c>
      <c r="B555" s="96"/>
      <c r="C555" s="96"/>
      <c r="D555" s="97"/>
    </row>
    <row r="556" ht="24.5" customHeight="1" spans="1:4">
      <c r="A556" s="103" t="s">
        <v>511</v>
      </c>
      <c r="B556" s="96">
        <v>24</v>
      </c>
      <c r="C556" s="96">
        <v>24</v>
      </c>
      <c r="D556" s="97"/>
    </row>
    <row r="557" ht="24.5" customHeight="1" spans="1:4">
      <c r="A557" s="103" t="s">
        <v>512</v>
      </c>
      <c r="B557" s="96"/>
      <c r="C557" s="96"/>
      <c r="D557" s="97"/>
    </row>
    <row r="558" ht="24.5" customHeight="1" spans="1:4">
      <c r="A558" s="103" t="s">
        <v>513</v>
      </c>
      <c r="B558" s="96"/>
      <c r="C558" s="96"/>
      <c r="D558" s="97"/>
    </row>
    <row r="559" ht="24.5" customHeight="1" spans="1:4">
      <c r="A559" s="103" t="s">
        <v>514</v>
      </c>
      <c r="B559" s="96"/>
      <c r="C559" s="96"/>
      <c r="D559" s="97"/>
    </row>
    <row r="560" ht="24.5" customHeight="1" spans="1:4">
      <c r="A560" s="103" t="s">
        <v>177</v>
      </c>
      <c r="B560" s="96"/>
      <c r="C560" s="96"/>
      <c r="D560" s="97"/>
    </row>
    <row r="561" ht="24.5" customHeight="1" spans="1:4">
      <c r="A561" s="103" t="s">
        <v>515</v>
      </c>
      <c r="B561" s="96"/>
      <c r="C561" s="96"/>
      <c r="D561" s="97"/>
    </row>
    <row r="562" ht="24.5" customHeight="1" spans="1:4">
      <c r="A562" s="103" t="s">
        <v>516</v>
      </c>
      <c r="B562" s="96"/>
      <c r="C562" s="96"/>
      <c r="D562" s="97"/>
    </row>
    <row r="563" ht="24.5" customHeight="1" spans="1:4">
      <c r="A563" s="103" t="s">
        <v>517</v>
      </c>
      <c r="B563" s="96"/>
      <c r="C563" s="96"/>
      <c r="D563" s="97"/>
    </row>
    <row r="564" ht="24.5" customHeight="1" spans="1:4">
      <c r="A564" s="103" t="s">
        <v>518</v>
      </c>
      <c r="B564" s="96"/>
      <c r="C564" s="96"/>
      <c r="D564" s="97"/>
    </row>
    <row r="565" ht="24.5" customHeight="1" spans="1:4">
      <c r="A565" s="103" t="s">
        <v>519</v>
      </c>
      <c r="B565" s="96"/>
      <c r="C565" s="96"/>
      <c r="D565" s="97"/>
    </row>
    <row r="566" ht="24.5" customHeight="1" spans="1:4">
      <c r="A566" s="108" t="s">
        <v>520</v>
      </c>
      <c r="B566" s="96">
        <v>432</v>
      </c>
      <c r="C566" s="96">
        <v>432</v>
      </c>
      <c r="D566" s="97"/>
    </row>
    <row r="567" ht="24.5" customHeight="1" spans="1:4">
      <c r="A567" s="103" t="s">
        <v>134</v>
      </c>
      <c r="B567" s="96">
        <v>267</v>
      </c>
      <c r="C567" s="96">
        <v>267</v>
      </c>
      <c r="D567" s="97"/>
    </row>
    <row r="568" ht="24.5" customHeight="1" spans="1:4">
      <c r="A568" s="103" t="s">
        <v>135</v>
      </c>
      <c r="B568" s="96">
        <v>15</v>
      </c>
      <c r="C568" s="96">
        <v>15</v>
      </c>
      <c r="D568" s="97"/>
    </row>
    <row r="569" ht="24.5" customHeight="1" spans="1:4">
      <c r="A569" s="103" t="s">
        <v>136</v>
      </c>
      <c r="B569" s="96"/>
      <c r="C569" s="96"/>
      <c r="D569" s="97"/>
    </row>
    <row r="570" ht="24.5" customHeight="1" spans="1:4">
      <c r="A570" s="103" t="s">
        <v>521</v>
      </c>
      <c r="B570" s="96"/>
      <c r="C570" s="96"/>
      <c r="D570" s="97"/>
    </row>
    <row r="571" ht="24.5" customHeight="1" spans="1:4">
      <c r="A571" s="103" t="s">
        <v>522</v>
      </c>
      <c r="B571" s="96">
        <v>1</v>
      </c>
      <c r="C571" s="96">
        <v>1</v>
      </c>
      <c r="D571" s="97"/>
    </row>
    <row r="572" ht="24.5" customHeight="1" spans="1:4">
      <c r="A572" s="103" t="s">
        <v>523</v>
      </c>
      <c r="B572" s="96"/>
      <c r="C572" s="96"/>
      <c r="D572" s="97"/>
    </row>
    <row r="573" ht="24.5" customHeight="1" spans="1:4">
      <c r="A573" s="103" t="s">
        <v>524</v>
      </c>
      <c r="B573" s="96"/>
      <c r="C573" s="96"/>
      <c r="D573" s="97"/>
    </row>
    <row r="574" ht="24.5" customHeight="1" spans="1:4">
      <c r="A574" s="103" t="s">
        <v>525</v>
      </c>
      <c r="B574" s="96">
        <v>114</v>
      </c>
      <c r="C574" s="96">
        <v>114</v>
      </c>
      <c r="D574" s="97"/>
    </row>
    <row r="575" ht="24.5" customHeight="1" spans="1:4">
      <c r="A575" s="103" t="s">
        <v>526</v>
      </c>
      <c r="B575" s="96"/>
      <c r="C575" s="96"/>
      <c r="D575" s="97"/>
    </row>
    <row r="576" ht="24.5" customHeight="1" spans="1:4">
      <c r="A576" s="103" t="s">
        <v>527</v>
      </c>
      <c r="B576" s="96">
        <v>35</v>
      </c>
      <c r="C576" s="96">
        <v>35</v>
      </c>
      <c r="D576" s="97"/>
    </row>
    <row r="577" ht="24.5" customHeight="1" spans="1:4">
      <c r="A577" s="108" t="s">
        <v>528</v>
      </c>
      <c r="B577" s="96">
        <v>91</v>
      </c>
      <c r="C577" s="106">
        <v>91</v>
      </c>
      <c r="D577" s="97"/>
    </row>
    <row r="578" ht="24.5" customHeight="1" spans="1:4">
      <c r="A578" s="103" t="s">
        <v>529</v>
      </c>
      <c r="B578" s="96"/>
      <c r="C578" s="106"/>
      <c r="D578" s="97"/>
    </row>
    <row r="579" ht="24.5" customHeight="1" spans="1:4">
      <c r="A579" s="103" t="s">
        <v>530</v>
      </c>
      <c r="B579" s="96"/>
      <c r="C579" s="106"/>
      <c r="D579" s="97"/>
    </row>
    <row r="580" ht="24.5" customHeight="1" spans="1:4">
      <c r="A580" s="103" t="s">
        <v>531</v>
      </c>
      <c r="B580" s="96"/>
      <c r="C580" s="106"/>
      <c r="D580" s="97"/>
    </row>
    <row r="581" ht="24.5" customHeight="1" spans="1:4">
      <c r="A581" s="103" t="s">
        <v>532</v>
      </c>
      <c r="B581" s="96"/>
      <c r="C581" s="106"/>
      <c r="D581" s="97"/>
    </row>
    <row r="582" ht="24.5" customHeight="1" spans="1:4">
      <c r="A582" s="103" t="s">
        <v>533</v>
      </c>
      <c r="B582" s="96"/>
      <c r="C582" s="106"/>
      <c r="D582" s="97"/>
    </row>
    <row r="583" ht="24.5" customHeight="1" spans="1:4">
      <c r="A583" s="103" t="s">
        <v>534</v>
      </c>
      <c r="B583" s="96"/>
      <c r="C583" s="106"/>
      <c r="D583" s="97"/>
    </row>
    <row r="584" ht="24.5" customHeight="1" spans="1:4">
      <c r="A584" s="103" t="s">
        <v>535</v>
      </c>
      <c r="B584" s="96">
        <v>91</v>
      </c>
      <c r="C584" s="106">
        <v>91</v>
      </c>
      <c r="D584" s="97"/>
    </row>
    <row r="585" ht="24.5" customHeight="1" spans="1:4">
      <c r="A585" s="108" t="s">
        <v>536</v>
      </c>
      <c r="B585" s="96">
        <v>1078</v>
      </c>
      <c r="C585" s="106">
        <v>1078</v>
      </c>
      <c r="D585" s="97"/>
    </row>
    <row r="586" ht="24.5" customHeight="1" spans="1:4">
      <c r="A586" s="103" t="s">
        <v>537</v>
      </c>
      <c r="B586" s="96">
        <v>151</v>
      </c>
      <c r="C586" s="96">
        <v>151</v>
      </c>
      <c r="D586" s="97"/>
    </row>
    <row r="587" ht="24.5" customHeight="1" spans="1:4">
      <c r="A587" s="103" t="s">
        <v>538</v>
      </c>
      <c r="B587" s="96"/>
      <c r="C587" s="106"/>
      <c r="D587" s="97"/>
    </row>
    <row r="588" ht="24.5" customHeight="1" spans="1:4">
      <c r="A588" s="103" t="s">
        <v>539</v>
      </c>
      <c r="B588" s="96"/>
      <c r="C588" s="106"/>
      <c r="D588" s="97"/>
    </row>
    <row r="589" ht="24.5" customHeight="1" spans="1:4">
      <c r="A589" s="103" t="s">
        <v>540</v>
      </c>
      <c r="B589" s="96">
        <v>279</v>
      </c>
      <c r="C589" s="96">
        <v>279</v>
      </c>
      <c r="D589" s="97"/>
    </row>
    <row r="590" ht="24.5" customHeight="1" spans="1:4">
      <c r="A590" s="103" t="s">
        <v>541</v>
      </c>
      <c r="B590" s="96">
        <v>648</v>
      </c>
      <c r="C590" s="106">
        <v>648</v>
      </c>
      <c r="D590" s="97"/>
    </row>
    <row r="591" ht="24.5" customHeight="1" spans="1:4">
      <c r="A591" s="108" t="s">
        <v>542</v>
      </c>
      <c r="B591" s="96"/>
      <c r="C591" s="96"/>
      <c r="D591" s="97"/>
    </row>
    <row r="592" ht="24.5" customHeight="1" spans="1:4">
      <c r="A592" s="103" t="s">
        <v>543</v>
      </c>
      <c r="B592" s="96"/>
      <c r="C592" s="96"/>
      <c r="D592" s="97"/>
    </row>
    <row r="593" ht="24.5" customHeight="1" spans="1:4">
      <c r="A593" s="103" t="s">
        <v>544</v>
      </c>
      <c r="B593" s="96"/>
      <c r="C593" s="96"/>
      <c r="D593" s="97"/>
    </row>
    <row r="594" ht="24.5" customHeight="1" spans="1:4">
      <c r="A594" s="103" t="s">
        <v>545</v>
      </c>
      <c r="B594" s="96"/>
      <c r="C594" s="96"/>
      <c r="D594" s="97"/>
    </row>
    <row r="595" ht="24.5" customHeight="1" spans="1:4">
      <c r="A595" s="108" t="s">
        <v>546</v>
      </c>
      <c r="B595" s="96">
        <v>66</v>
      </c>
      <c r="C595" s="106">
        <v>66</v>
      </c>
      <c r="D595" s="97"/>
    </row>
    <row r="596" ht="24.5" customHeight="1" spans="1:4">
      <c r="A596" s="103" t="s">
        <v>547</v>
      </c>
      <c r="B596" s="96">
        <v>30</v>
      </c>
      <c r="C596" s="96">
        <v>30</v>
      </c>
      <c r="D596" s="97"/>
    </row>
    <row r="597" ht="24.5" customHeight="1" spans="1:4">
      <c r="A597" s="103" t="s">
        <v>548</v>
      </c>
      <c r="B597" s="96"/>
      <c r="C597" s="96"/>
      <c r="D597" s="97"/>
    </row>
    <row r="598" ht="24.5" customHeight="1" spans="1:4">
      <c r="A598" s="103" t="s">
        <v>549</v>
      </c>
      <c r="B598" s="96"/>
      <c r="C598" s="96"/>
      <c r="D598" s="97"/>
    </row>
    <row r="599" ht="24.5" customHeight="1" spans="1:4">
      <c r="A599" s="103" t="s">
        <v>550</v>
      </c>
      <c r="B599" s="96"/>
      <c r="C599" s="96"/>
      <c r="D599" s="97"/>
    </row>
    <row r="600" ht="24.5" customHeight="1" spans="1:4">
      <c r="A600" s="103" t="s">
        <v>551</v>
      </c>
      <c r="B600" s="96"/>
      <c r="C600" s="96"/>
      <c r="D600" s="97"/>
    </row>
    <row r="601" ht="24.5" customHeight="1" spans="1:4">
      <c r="A601" s="103" t="s">
        <v>552</v>
      </c>
      <c r="B601" s="96"/>
      <c r="C601" s="106"/>
      <c r="D601" s="97"/>
    </row>
    <row r="602" ht="24.5" customHeight="1" spans="1:4">
      <c r="A602" s="103" t="s">
        <v>553</v>
      </c>
      <c r="B602" s="96"/>
      <c r="C602" s="106"/>
      <c r="D602" s="97"/>
    </row>
    <row r="603" ht="24.5" customHeight="1" spans="1:4">
      <c r="A603" s="103" t="s">
        <v>554</v>
      </c>
      <c r="B603" s="96"/>
      <c r="C603" s="106"/>
      <c r="D603" s="97"/>
    </row>
    <row r="604" ht="24.5" customHeight="1" spans="1:4">
      <c r="A604" s="103" t="s">
        <v>555</v>
      </c>
      <c r="B604" s="96"/>
      <c r="C604" s="106"/>
      <c r="D604" s="97"/>
    </row>
    <row r="605" ht="24.5" customHeight="1" spans="1:4">
      <c r="A605" s="103" t="s">
        <v>556</v>
      </c>
      <c r="B605" s="96">
        <v>36</v>
      </c>
      <c r="C605" s="96">
        <v>36</v>
      </c>
      <c r="D605" s="97"/>
    </row>
    <row r="606" ht="24.5" customHeight="1" spans="1:4">
      <c r="A606" s="108" t="s">
        <v>557</v>
      </c>
      <c r="B606" s="96">
        <v>79</v>
      </c>
      <c r="C606" s="96">
        <v>64</v>
      </c>
      <c r="D606" s="97">
        <v>15</v>
      </c>
    </row>
    <row r="607" ht="24.5" customHeight="1" spans="1:4">
      <c r="A607" s="103" t="s">
        <v>558</v>
      </c>
      <c r="B607" s="96"/>
      <c r="C607" s="96"/>
      <c r="D607" s="97"/>
    </row>
    <row r="608" ht="24.5" customHeight="1" spans="1:4">
      <c r="A608" s="103" t="s">
        <v>559</v>
      </c>
      <c r="B608" s="96"/>
      <c r="C608" s="96"/>
      <c r="D608" s="97"/>
    </row>
    <row r="609" ht="24.5" customHeight="1" spans="1:4">
      <c r="A609" s="103" t="s">
        <v>560</v>
      </c>
      <c r="B609" s="96"/>
      <c r="C609" s="96"/>
      <c r="D609" s="97"/>
    </row>
    <row r="610" ht="24.5" customHeight="1" spans="1:4">
      <c r="A610" s="103" t="s">
        <v>561</v>
      </c>
      <c r="B610" s="96"/>
      <c r="C610" s="96"/>
      <c r="D610" s="97"/>
    </row>
    <row r="611" ht="24.5" customHeight="1" spans="1:4">
      <c r="A611" s="103" t="s">
        <v>562</v>
      </c>
      <c r="B611" s="96">
        <v>50</v>
      </c>
      <c r="C611" s="96">
        <v>50</v>
      </c>
      <c r="D611" s="97"/>
    </row>
    <row r="612" ht="24.5" customHeight="1" spans="1:4">
      <c r="A612" s="103" t="s">
        <v>563</v>
      </c>
      <c r="B612" s="96"/>
      <c r="C612" s="96"/>
      <c r="D612" s="97"/>
    </row>
    <row r="613" ht="24.5" customHeight="1" spans="1:4">
      <c r="A613" s="103" t="s">
        <v>564</v>
      </c>
      <c r="B613" s="96">
        <v>29</v>
      </c>
      <c r="C613" s="96">
        <v>14</v>
      </c>
      <c r="D613" s="97">
        <v>15</v>
      </c>
    </row>
    <row r="614" ht="24.5" customHeight="1" spans="1:4">
      <c r="A614" s="108" t="s">
        <v>565</v>
      </c>
      <c r="B614" s="96">
        <v>105</v>
      </c>
      <c r="C614" s="96">
        <v>105</v>
      </c>
      <c r="D614" s="97"/>
    </row>
    <row r="615" ht="24.5" customHeight="1" spans="1:4">
      <c r="A615" s="103" t="s">
        <v>566</v>
      </c>
      <c r="B615" s="96">
        <v>105</v>
      </c>
      <c r="C615" s="96">
        <v>105</v>
      </c>
      <c r="D615" s="97"/>
    </row>
    <row r="616" ht="24.5" customHeight="1" spans="1:4">
      <c r="A616" s="103" t="s">
        <v>567</v>
      </c>
      <c r="B616" s="96"/>
      <c r="C616" s="96"/>
      <c r="D616" s="97"/>
    </row>
    <row r="617" ht="24.5" customHeight="1" spans="1:4">
      <c r="A617" s="103" t="s">
        <v>568</v>
      </c>
      <c r="B617" s="96"/>
      <c r="C617" s="96"/>
      <c r="D617" s="97"/>
    </row>
    <row r="618" ht="24.5" customHeight="1" spans="1:4">
      <c r="A618" s="103" t="s">
        <v>569</v>
      </c>
      <c r="B618" s="96"/>
      <c r="C618" s="96"/>
      <c r="D618" s="97"/>
    </row>
    <row r="619" ht="24.5" customHeight="1" spans="1:4">
      <c r="A619" s="103" t="s">
        <v>570</v>
      </c>
      <c r="B619" s="96"/>
      <c r="C619" s="96"/>
      <c r="D619" s="97"/>
    </row>
    <row r="620" ht="24.5" customHeight="1" spans="1:4">
      <c r="A620" s="108" t="s">
        <v>571</v>
      </c>
      <c r="B620" s="96">
        <v>5</v>
      </c>
      <c r="C620" s="96">
        <v>5</v>
      </c>
      <c r="D620" s="97"/>
    </row>
    <row r="621" ht="24.5" customHeight="1" spans="1:4">
      <c r="A621" s="103" t="s">
        <v>572</v>
      </c>
      <c r="B621" s="96"/>
      <c r="C621" s="96"/>
      <c r="D621" s="97"/>
    </row>
    <row r="622" ht="24.5" customHeight="1" spans="1:4">
      <c r="A622" s="103" t="s">
        <v>573</v>
      </c>
      <c r="B622" s="96"/>
      <c r="C622" s="96"/>
      <c r="D622" s="97"/>
    </row>
    <row r="623" ht="24.5" customHeight="1" spans="1:4">
      <c r="A623" s="103" t="s">
        <v>574</v>
      </c>
      <c r="B623" s="96"/>
      <c r="C623" s="96"/>
      <c r="D623" s="97"/>
    </row>
    <row r="624" ht="24.5" customHeight="1" spans="1:4">
      <c r="A624" s="103" t="s">
        <v>575</v>
      </c>
      <c r="B624" s="96">
        <v>5</v>
      </c>
      <c r="C624" s="96">
        <v>5</v>
      </c>
      <c r="D624" s="97"/>
    </row>
    <row r="625" ht="24.5" customHeight="1" spans="1:4">
      <c r="A625" s="103" t="s">
        <v>576</v>
      </c>
      <c r="B625" s="96"/>
      <c r="C625" s="96"/>
      <c r="D625" s="97"/>
    </row>
    <row r="626" ht="24.5" customHeight="1" spans="1:4">
      <c r="A626" s="103" t="s">
        <v>577</v>
      </c>
      <c r="B626" s="96"/>
      <c r="C626" s="96"/>
      <c r="D626" s="97"/>
    </row>
    <row r="627" ht="24.5" customHeight="1" spans="1:4">
      <c r="A627" s="108" t="s">
        <v>578</v>
      </c>
      <c r="B627" s="96">
        <v>31</v>
      </c>
      <c r="C627" s="106">
        <v>31</v>
      </c>
      <c r="D627" s="97"/>
    </row>
    <row r="628" ht="24.5" customHeight="1" spans="1:4">
      <c r="A628" s="103" t="s">
        <v>134</v>
      </c>
      <c r="B628" s="96"/>
      <c r="C628" s="96"/>
      <c r="D628" s="97"/>
    </row>
    <row r="629" ht="24.5" customHeight="1" spans="1:4">
      <c r="A629" s="103" t="s">
        <v>135</v>
      </c>
      <c r="B629" s="96"/>
      <c r="C629" s="96"/>
      <c r="D629" s="97"/>
    </row>
    <row r="630" ht="24.5" customHeight="1" spans="1:4">
      <c r="A630" s="103" t="s">
        <v>136</v>
      </c>
      <c r="B630" s="96"/>
      <c r="C630" s="96"/>
      <c r="D630" s="97"/>
    </row>
    <row r="631" ht="24.5" customHeight="1" spans="1:4">
      <c r="A631" s="103" t="s">
        <v>579</v>
      </c>
      <c r="B631" s="96"/>
      <c r="C631" s="96"/>
      <c r="D631" s="97"/>
    </row>
    <row r="632" ht="24.5" customHeight="1" spans="1:4">
      <c r="A632" s="103" t="s">
        <v>580</v>
      </c>
      <c r="B632" s="96"/>
      <c r="C632" s="96"/>
      <c r="D632" s="97"/>
    </row>
    <row r="633" ht="24.5" customHeight="1" spans="1:4">
      <c r="A633" s="103" t="s">
        <v>581</v>
      </c>
      <c r="B633" s="96"/>
      <c r="C633" s="96"/>
      <c r="D633" s="97"/>
    </row>
    <row r="634" ht="24.5" customHeight="1" spans="1:4">
      <c r="A634" s="103" t="s">
        <v>582</v>
      </c>
      <c r="B634" s="96">
        <v>31</v>
      </c>
      <c r="C634" s="106">
        <v>31</v>
      </c>
      <c r="D634" s="97"/>
    </row>
    <row r="635" ht="24.5" customHeight="1" spans="1:4">
      <c r="A635" s="108" t="s">
        <v>583</v>
      </c>
      <c r="B635" s="96"/>
      <c r="C635" s="96"/>
      <c r="D635" s="97"/>
    </row>
    <row r="636" ht="24.5" customHeight="1" spans="1:4">
      <c r="A636" s="103" t="s">
        <v>584</v>
      </c>
      <c r="B636" s="96"/>
      <c r="C636" s="96"/>
      <c r="D636" s="97"/>
    </row>
    <row r="637" ht="24.5" customHeight="1" spans="1:4">
      <c r="A637" s="103" t="s">
        <v>585</v>
      </c>
      <c r="B637" s="96"/>
      <c r="C637" s="96"/>
      <c r="D637" s="97"/>
    </row>
    <row r="638" ht="24.5" customHeight="1" spans="1:4">
      <c r="A638" s="103" t="s">
        <v>586</v>
      </c>
      <c r="B638" s="96"/>
      <c r="C638" s="96"/>
      <c r="D638" s="97"/>
    </row>
    <row r="639" ht="24.5" customHeight="1" spans="1:4">
      <c r="A639" s="103" t="s">
        <v>587</v>
      </c>
      <c r="B639" s="96"/>
      <c r="C639" s="96"/>
      <c r="D639" s="97"/>
    </row>
    <row r="640" ht="24.5" customHeight="1" spans="1:4">
      <c r="A640" s="108" t="s">
        <v>588</v>
      </c>
      <c r="B640" s="96"/>
      <c r="C640" s="96"/>
      <c r="D640" s="97"/>
    </row>
    <row r="641" ht="24.5" customHeight="1" spans="1:4">
      <c r="A641" s="103" t="s">
        <v>134</v>
      </c>
      <c r="B641" s="96"/>
      <c r="C641" s="96"/>
      <c r="D641" s="97"/>
    </row>
    <row r="642" ht="24.5" customHeight="1" spans="1:4">
      <c r="A642" s="103" t="s">
        <v>135</v>
      </c>
      <c r="B642" s="96"/>
      <c r="C642" s="96"/>
      <c r="D642" s="97"/>
    </row>
    <row r="643" ht="24.5" customHeight="1" spans="1:4">
      <c r="A643" s="103" t="s">
        <v>136</v>
      </c>
      <c r="B643" s="96"/>
      <c r="C643" s="96"/>
      <c r="D643" s="97"/>
    </row>
    <row r="644" ht="24.5" customHeight="1" spans="1:4">
      <c r="A644" s="103" t="s">
        <v>589</v>
      </c>
      <c r="B644" s="96"/>
      <c r="C644" s="96"/>
      <c r="D644" s="97"/>
    </row>
    <row r="645" ht="24.5" customHeight="1" spans="1:4">
      <c r="A645" s="108" t="s">
        <v>590</v>
      </c>
      <c r="B645" s="96">
        <v>189</v>
      </c>
      <c r="C645" s="96">
        <v>108</v>
      </c>
      <c r="D645" s="97">
        <v>81</v>
      </c>
    </row>
    <row r="646" ht="24.5" customHeight="1" spans="1:4">
      <c r="A646" s="103" t="s">
        <v>591</v>
      </c>
      <c r="B646" s="96">
        <v>158</v>
      </c>
      <c r="C646" s="96">
        <v>77</v>
      </c>
      <c r="D646" s="97">
        <v>81</v>
      </c>
    </row>
    <row r="647" ht="24.5" customHeight="1" spans="1:4">
      <c r="A647" s="103" t="s">
        <v>592</v>
      </c>
      <c r="B647" s="96">
        <v>31</v>
      </c>
      <c r="C647" s="96">
        <v>31</v>
      </c>
      <c r="D647" s="97"/>
    </row>
    <row r="648" ht="24.5" customHeight="1" spans="1:4">
      <c r="A648" s="108" t="s">
        <v>593</v>
      </c>
      <c r="B648" s="96">
        <v>3</v>
      </c>
      <c r="C648" s="96"/>
      <c r="D648" s="97">
        <v>3</v>
      </c>
    </row>
    <row r="649" ht="24.5" customHeight="1" spans="1:4">
      <c r="A649" s="103" t="s">
        <v>594</v>
      </c>
      <c r="B649" s="96">
        <v>3</v>
      </c>
      <c r="C649" s="96"/>
      <c r="D649" s="97">
        <v>3</v>
      </c>
    </row>
    <row r="650" ht="24.5" customHeight="1" spans="1:4">
      <c r="A650" s="103" t="s">
        <v>595</v>
      </c>
      <c r="B650" s="96"/>
      <c r="C650" s="96"/>
      <c r="D650" s="97"/>
    </row>
    <row r="651" ht="24.5" customHeight="1" spans="1:4">
      <c r="A651" s="109" t="s">
        <v>596</v>
      </c>
      <c r="B651" s="96">
        <v>258</v>
      </c>
      <c r="C651" s="110">
        <v>224</v>
      </c>
      <c r="D651" s="111">
        <v>34</v>
      </c>
    </row>
    <row r="652" ht="24.5" customHeight="1" spans="1:4">
      <c r="A652" s="112" t="s">
        <v>597</v>
      </c>
      <c r="B652" s="96"/>
      <c r="C652" s="110"/>
      <c r="D652" s="111"/>
    </row>
    <row r="653" ht="24.5" customHeight="1" spans="1:4">
      <c r="A653" s="112" t="s">
        <v>598</v>
      </c>
      <c r="B653" s="96">
        <v>258</v>
      </c>
      <c r="C653" s="106">
        <v>224</v>
      </c>
      <c r="D653" s="111">
        <v>34</v>
      </c>
    </row>
    <row r="654" ht="24.5" customHeight="1" spans="1:4">
      <c r="A654" s="109" t="s">
        <v>599</v>
      </c>
      <c r="B654" s="96"/>
      <c r="C654" s="110"/>
      <c r="D654" s="111"/>
    </row>
    <row r="655" ht="24.5" customHeight="1" spans="1:4">
      <c r="A655" s="112" t="s">
        <v>600</v>
      </c>
      <c r="B655" s="96"/>
      <c r="C655" s="110"/>
      <c r="D655" s="111"/>
    </row>
    <row r="656" ht="24.5" customHeight="1" spans="1:4">
      <c r="A656" s="112" t="s">
        <v>601</v>
      </c>
      <c r="B656" s="96"/>
      <c r="C656" s="110"/>
      <c r="D656" s="111"/>
    </row>
    <row r="657" ht="24.5" customHeight="1" spans="1:4">
      <c r="A657" s="109" t="s">
        <v>602</v>
      </c>
      <c r="B657" s="96">
        <v>541</v>
      </c>
      <c r="C657" s="110">
        <v>540</v>
      </c>
      <c r="D657" s="111">
        <v>1</v>
      </c>
    </row>
    <row r="658" ht="24.5" customHeight="1" spans="1:4">
      <c r="A658" s="112" t="s">
        <v>603</v>
      </c>
      <c r="B658" s="96"/>
      <c r="C658" s="110"/>
      <c r="D658" s="111"/>
    </row>
    <row r="659" ht="24.5" customHeight="1" spans="1:4">
      <c r="A659" s="112" t="s">
        <v>604</v>
      </c>
      <c r="B659" s="96">
        <v>541</v>
      </c>
      <c r="C659" s="110">
        <v>540</v>
      </c>
      <c r="D659" s="111">
        <v>1</v>
      </c>
    </row>
    <row r="660" ht="24.5" customHeight="1" spans="1:4">
      <c r="A660" s="109" t="s">
        <v>605</v>
      </c>
      <c r="B660" s="96">
        <v>131</v>
      </c>
      <c r="C660" s="110">
        <v>26</v>
      </c>
      <c r="D660" s="111">
        <v>105</v>
      </c>
    </row>
    <row r="661" ht="24.5" customHeight="1" spans="1:4">
      <c r="A661" s="103" t="s">
        <v>606</v>
      </c>
      <c r="B661" s="96">
        <v>131</v>
      </c>
      <c r="C661" s="110">
        <v>26</v>
      </c>
      <c r="D661" s="97">
        <v>105</v>
      </c>
    </row>
    <row r="662" ht="24.5" customHeight="1" spans="1:4">
      <c r="A662" s="108" t="s">
        <v>607</v>
      </c>
      <c r="B662" s="96">
        <v>1855</v>
      </c>
      <c r="C662" s="110">
        <v>880</v>
      </c>
      <c r="D662" s="97">
        <v>975</v>
      </c>
    </row>
    <row r="663" ht="24.5" customHeight="1" spans="1:4">
      <c r="A663" s="108" t="s">
        <v>608</v>
      </c>
      <c r="B663" s="96"/>
      <c r="C663" s="110"/>
      <c r="D663" s="97"/>
    </row>
    <row r="664" ht="24.5" customHeight="1" spans="1:4">
      <c r="A664" s="103" t="s">
        <v>134</v>
      </c>
      <c r="B664" s="96"/>
      <c r="C664" s="110"/>
      <c r="D664" s="97"/>
    </row>
    <row r="665" ht="24.5" customHeight="1" spans="1:4">
      <c r="A665" s="103" t="s">
        <v>135</v>
      </c>
      <c r="B665" s="96"/>
      <c r="C665" s="110"/>
      <c r="D665" s="97"/>
    </row>
    <row r="666" ht="24.5" customHeight="1" spans="1:4">
      <c r="A666" s="103" t="s">
        <v>136</v>
      </c>
      <c r="B666" s="96"/>
      <c r="C666" s="110"/>
      <c r="D666" s="97"/>
    </row>
    <row r="667" ht="24.5" customHeight="1" spans="1:4">
      <c r="A667" s="103" t="s">
        <v>609</v>
      </c>
      <c r="B667" s="96"/>
      <c r="C667" s="110"/>
      <c r="D667" s="97"/>
    </row>
    <row r="668" ht="24.5" customHeight="1" spans="1:4">
      <c r="A668" s="108" t="s">
        <v>610</v>
      </c>
      <c r="B668" s="96"/>
      <c r="C668" s="110"/>
      <c r="D668" s="97"/>
    </row>
    <row r="669" ht="24.5" customHeight="1" spans="1:4">
      <c r="A669" s="103" t="s">
        <v>611</v>
      </c>
      <c r="B669" s="96"/>
      <c r="C669" s="110"/>
      <c r="D669" s="97"/>
    </row>
    <row r="670" ht="24.5" customHeight="1" spans="1:4">
      <c r="A670" s="103" t="s">
        <v>612</v>
      </c>
      <c r="B670" s="96"/>
      <c r="C670" s="110"/>
      <c r="D670" s="97"/>
    </row>
    <row r="671" ht="24.5" customHeight="1" spans="1:4">
      <c r="A671" s="103" t="s">
        <v>613</v>
      </c>
      <c r="B671" s="96"/>
      <c r="C671" s="110"/>
      <c r="D671" s="97"/>
    </row>
    <row r="672" ht="24.5" customHeight="1" spans="1:4">
      <c r="A672" s="103" t="s">
        <v>614</v>
      </c>
      <c r="B672" s="96"/>
      <c r="C672" s="110"/>
      <c r="D672" s="97"/>
    </row>
    <row r="673" ht="24.5" customHeight="1" spans="1:4">
      <c r="A673" s="103" t="s">
        <v>615</v>
      </c>
      <c r="B673" s="96"/>
      <c r="C673" s="110"/>
      <c r="D673" s="97"/>
    </row>
    <row r="674" ht="24.5" customHeight="1" spans="1:4">
      <c r="A674" s="103" t="s">
        <v>616</v>
      </c>
      <c r="B674" s="96"/>
      <c r="C674" s="110"/>
      <c r="D674" s="97"/>
    </row>
    <row r="675" ht="24.5" customHeight="1" spans="1:4">
      <c r="A675" s="103" t="s">
        <v>617</v>
      </c>
      <c r="B675" s="96"/>
      <c r="C675" s="110"/>
      <c r="D675" s="97"/>
    </row>
    <row r="676" ht="24.5" customHeight="1" spans="1:4">
      <c r="A676" s="103" t="s">
        <v>618</v>
      </c>
      <c r="B676" s="96"/>
      <c r="C676" s="110"/>
      <c r="D676" s="97"/>
    </row>
    <row r="677" ht="24.5" customHeight="1" spans="1:4">
      <c r="A677" s="103" t="s">
        <v>619</v>
      </c>
      <c r="B677" s="96"/>
      <c r="C677" s="110"/>
      <c r="D677" s="97"/>
    </row>
    <row r="678" ht="24.5" customHeight="1" spans="1:4">
      <c r="A678" s="103" t="s">
        <v>620</v>
      </c>
      <c r="B678" s="96"/>
      <c r="C678" s="110"/>
      <c r="D678" s="97"/>
    </row>
    <row r="679" ht="24.5" customHeight="1" spans="1:4">
      <c r="A679" s="103" t="s">
        <v>621</v>
      </c>
      <c r="B679" s="96"/>
      <c r="C679" s="110"/>
      <c r="D679" s="97"/>
    </row>
    <row r="680" ht="24.5" customHeight="1" spans="1:4">
      <c r="A680" s="103" t="s">
        <v>622</v>
      </c>
      <c r="B680" s="96"/>
      <c r="C680" s="110"/>
      <c r="D680" s="97"/>
    </row>
    <row r="681" ht="24.5" customHeight="1" spans="1:4">
      <c r="A681" s="108" t="s">
        <v>623</v>
      </c>
      <c r="B681" s="96">
        <v>48</v>
      </c>
      <c r="C681" s="110">
        <v>48</v>
      </c>
      <c r="D681" s="97"/>
    </row>
    <row r="682" ht="24.5" customHeight="1" spans="1:4">
      <c r="A682" s="103" t="s">
        <v>624</v>
      </c>
      <c r="B682" s="96"/>
      <c r="C682" s="110"/>
      <c r="D682" s="97"/>
    </row>
    <row r="683" ht="24.5" customHeight="1" spans="1:4">
      <c r="A683" s="103" t="s">
        <v>625</v>
      </c>
      <c r="B683" s="96">
        <v>48</v>
      </c>
      <c r="C683" s="110">
        <v>48</v>
      </c>
      <c r="D683" s="97"/>
    </row>
    <row r="684" ht="24.5" customHeight="1" spans="1:4">
      <c r="A684" s="103" t="s">
        <v>626</v>
      </c>
      <c r="B684" s="96"/>
      <c r="C684" s="110"/>
      <c r="D684" s="97"/>
    </row>
    <row r="685" ht="24.5" customHeight="1" spans="1:4">
      <c r="A685" s="108" t="s">
        <v>627</v>
      </c>
      <c r="B685" s="96">
        <v>65</v>
      </c>
      <c r="C685" s="110">
        <v>65</v>
      </c>
      <c r="D685" s="97"/>
    </row>
    <row r="686" ht="24.5" customHeight="1" spans="1:4">
      <c r="A686" s="103" t="s">
        <v>628</v>
      </c>
      <c r="B686" s="96"/>
      <c r="C686" s="110"/>
      <c r="D686" s="97"/>
    </row>
    <row r="687" ht="24.5" customHeight="1" spans="1:4">
      <c r="A687" s="103" t="s">
        <v>629</v>
      </c>
      <c r="B687" s="96"/>
      <c r="C687" s="110"/>
      <c r="D687" s="97"/>
    </row>
    <row r="688" ht="24.5" customHeight="1" spans="1:4">
      <c r="A688" s="103" t="s">
        <v>630</v>
      </c>
      <c r="B688" s="96"/>
      <c r="C688" s="110"/>
      <c r="D688" s="97"/>
    </row>
    <row r="689" ht="24.5" customHeight="1" spans="1:4">
      <c r="A689" s="103" t="s">
        <v>631</v>
      </c>
      <c r="B689" s="96"/>
      <c r="C689" s="110"/>
      <c r="D689" s="97"/>
    </row>
    <row r="690" ht="24.5" customHeight="1" spans="1:4">
      <c r="A690" s="103" t="s">
        <v>632</v>
      </c>
      <c r="B690" s="96"/>
      <c r="C690" s="110"/>
      <c r="D690" s="97"/>
    </row>
    <row r="691" ht="24.5" customHeight="1" spans="1:4">
      <c r="A691" s="103" t="s">
        <v>633</v>
      </c>
      <c r="B691" s="96"/>
      <c r="C691" s="110"/>
      <c r="D691" s="97"/>
    </row>
    <row r="692" ht="24.5" customHeight="1" spans="1:4">
      <c r="A692" s="103" t="s">
        <v>634</v>
      </c>
      <c r="B692" s="96"/>
      <c r="C692" s="110"/>
      <c r="D692" s="97"/>
    </row>
    <row r="693" ht="24.5" customHeight="1" spans="1:4">
      <c r="A693" s="103" t="s">
        <v>635</v>
      </c>
      <c r="B693" s="96">
        <v>55</v>
      </c>
      <c r="C693" s="110">
        <v>55</v>
      </c>
      <c r="D693" s="97"/>
    </row>
    <row r="694" ht="24.5" customHeight="1" spans="1:4">
      <c r="A694" s="103" t="s">
        <v>636</v>
      </c>
      <c r="B694" s="96"/>
      <c r="C694" s="110"/>
      <c r="D694" s="97"/>
    </row>
    <row r="695" ht="24.5" customHeight="1" spans="1:4">
      <c r="A695" s="103" t="s">
        <v>637</v>
      </c>
      <c r="B695" s="96"/>
      <c r="C695" s="110"/>
      <c r="D695" s="97"/>
    </row>
    <row r="696" ht="24.5" customHeight="1" spans="1:4">
      <c r="A696" s="103" t="s">
        <v>638</v>
      </c>
      <c r="B696" s="96">
        <v>10</v>
      </c>
      <c r="C696" s="110">
        <v>10</v>
      </c>
      <c r="D696" s="97"/>
    </row>
    <row r="697" ht="24.5" customHeight="1" spans="1:4">
      <c r="A697" s="108" t="s">
        <v>639</v>
      </c>
      <c r="B697" s="96">
        <v>1181</v>
      </c>
      <c r="C697" s="110">
        <v>206</v>
      </c>
      <c r="D697" s="97">
        <v>975</v>
      </c>
    </row>
    <row r="698" ht="24.5" customHeight="1" spans="1:4">
      <c r="A698" s="103" t="s">
        <v>640</v>
      </c>
      <c r="B698" s="96">
        <v>108</v>
      </c>
      <c r="C698" s="110">
        <v>108</v>
      </c>
      <c r="D698" s="97"/>
    </row>
    <row r="699" ht="24.5" customHeight="1" spans="1:4">
      <c r="A699" s="103" t="s">
        <v>641</v>
      </c>
      <c r="B699" s="96">
        <v>98</v>
      </c>
      <c r="C699" s="110">
        <v>98</v>
      </c>
      <c r="D699" s="97"/>
    </row>
    <row r="700" ht="24.5" customHeight="1" spans="1:4">
      <c r="A700" s="103" t="s">
        <v>642</v>
      </c>
      <c r="B700" s="96"/>
      <c r="C700" s="110"/>
      <c r="D700" s="97"/>
    </row>
    <row r="701" ht="24.5" customHeight="1" spans="1:4">
      <c r="A701" s="103" t="s">
        <v>643</v>
      </c>
      <c r="B701" s="96"/>
      <c r="C701" s="110"/>
      <c r="D701" s="97"/>
    </row>
    <row r="702" ht="24.5" customHeight="1" spans="1:4">
      <c r="A702" s="103" t="s">
        <v>644</v>
      </c>
      <c r="B702" s="96"/>
      <c r="C702" s="110"/>
      <c r="D702" s="97"/>
    </row>
    <row r="703" ht="24.5" customHeight="1" spans="1:4">
      <c r="A703" s="103" t="s">
        <v>645</v>
      </c>
      <c r="B703" s="96">
        <v>975</v>
      </c>
      <c r="C703" s="110"/>
      <c r="D703" s="97">
        <v>975</v>
      </c>
    </row>
    <row r="704" ht="24.5" customHeight="1" spans="1:4">
      <c r="A704" s="103" t="s">
        <v>646</v>
      </c>
      <c r="B704" s="96"/>
      <c r="C704" s="110"/>
      <c r="D704" s="97"/>
    </row>
    <row r="705" ht="24.5" customHeight="1" spans="1:4">
      <c r="A705" s="103" t="s">
        <v>647</v>
      </c>
      <c r="B705" s="96"/>
      <c r="C705" s="110"/>
      <c r="D705" s="97"/>
    </row>
    <row r="706" ht="24.5" customHeight="1" spans="1:4">
      <c r="A706" s="103" t="s">
        <v>648</v>
      </c>
      <c r="B706" s="96"/>
      <c r="C706" s="110"/>
      <c r="D706" s="97"/>
    </row>
    <row r="707" ht="24.5" customHeight="1" spans="1:4">
      <c r="A707" s="108" t="s">
        <v>649</v>
      </c>
      <c r="B707" s="96"/>
      <c r="C707" s="110"/>
      <c r="D707" s="97"/>
    </row>
    <row r="708" ht="24.5" customHeight="1" spans="1:4">
      <c r="A708" s="103" t="s">
        <v>650</v>
      </c>
      <c r="B708" s="96"/>
      <c r="C708" s="110"/>
      <c r="D708" s="97"/>
    </row>
    <row r="709" ht="24.5" customHeight="1" spans="1:4">
      <c r="A709" s="103" t="s">
        <v>651</v>
      </c>
      <c r="B709" s="96"/>
      <c r="C709" s="110"/>
      <c r="D709" s="97"/>
    </row>
    <row r="710" ht="24.5" customHeight="1" spans="1:4">
      <c r="A710" s="108" t="s">
        <v>652</v>
      </c>
      <c r="B710" s="96">
        <v>125</v>
      </c>
      <c r="C710" s="110">
        <v>125</v>
      </c>
      <c r="D710" s="97"/>
    </row>
    <row r="711" ht="24.5" customHeight="1" spans="1:4">
      <c r="A711" s="103" t="s">
        <v>653</v>
      </c>
      <c r="B711" s="96">
        <v>19</v>
      </c>
      <c r="C711" s="110">
        <v>19</v>
      </c>
      <c r="D711" s="97"/>
    </row>
    <row r="712" ht="24.5" customHeight="1" spans="1:4">
      <c r="A712" s="103" t="s">
        <v>654</v>
      </c>
      <c r="B712" s="96">
        <v>106</v>
      </c>
      <c r="C712" s="110">
        <v>106</v>
      </c>
      <c r="D712" s="97"/>
    </row>
    <row r="713" ht="24.5" customHeight="1" spans="1:4">
      <c r="A713" s="103" t="s">
        <v>655</v>
      </c>
      <c r="B713" s="96"/>
      <c r="C713" s="110"/>
      <c r="D713" s="97"/>
    </row>
    <row r="714" ht="24.5" customHeight="1" spans="1:4">
      <c r="A714" s="108" t="s">
        <v>656</v>
      </c>
      <c r="B714" s="96">
        <v>15</v>
      </c>
      <c r="C714" s="110">
        <v>15</v>
      </c>
      <c r="D714" s="97"/>
    </row>
    <row r="715" ht="24.5" customHeight="1" spans="1:4">
      <c r="A715" s="103" t="s">
        <v>134</v>
      </c>
      <c r="B715" s="96"/>
      <c r="C715" s="110"/>
      <c r="D715" s="97"/>
    </row>
    <row r="716" ht="24.5" customHeight="1" spans="1:4">
      <c r="A716" s="103" t="s">
        <v>135</v>
      </c>
      <c r="B716" s="96"/>
      <c r="C716" s="110"/>
      <c r="D716" s="97"/>
    </row>
    <row r="717" ht="24.5" customHeight="1" spans="1:4">
      <c r="A717" s="103" t="s">
        <v>136</v>
      </c>
      <c r="B717" s="96"/>
      <c r="C717" s="110"/>
      <c r="D717" s="97"/>
    </row>
    <row r="718" ht="24.5" customHeight="1" spans="1:4">
      <c r="A718" s="103" t="s">
        <v>657</v>
      </c>
      <c r="B718" s="96"/>
      <c r="C718" s="110"/>
      <c r="D718" s="97"/>
    </row>
    <row r="719" ht="24.5" customHeight="1" spans="1:4">
      <c r="A719" s="103" t="s">
        <v>658</v>
      </c>
      <c r="B719" s="96"/>
      <c r="C719" s="110"/>
      <c r="D719" s="97"/>
    </row>
    <row r="720" ht="24.5" customHeight="1" spans="1:4">
      <c r="A720" s="103" t="s">
        <v>659</v>
      </c>
      <c r="B720" s="96"/>
      <c r="C720" s="110"/>
      <c r="D720" s="97"/>
    </row>
    <row r="721" ht="24.5" customHeight="1" spans="1:4">
      <c r="A721" s="103" t="s">
        <v>660</v>
      </c>
      <c r="B721" s="96"/>
      <c r="C721" s="110"/>
      <c r="D721" s="97"/>
    </row>
    <row r="722" ht="24.5" customHeight="1" spans="1:4">
      <c r="A722" s="103" t="s">
        <v>143</v>
      </c>
      <c r="B722" s="96"/>
      <c r="C722" s="110"/>
      <c r="D722" s="97"/>
    </row>
    <row r="723" ht="24.5" customHeight="1" spans="1:4">
      <c r="A723" s="103" t="s">
        <v>661</v>
      </c>
      <c r="B723" s="96">
        <v>15</v>
      </c>
      <c r="C723" s="110">
        <v>15</v>
      </c>
      <c r="D723" s="97"/>
    </row>
    <row r="724" ht="24.5" customHeight="1" spans="1:4">
      <c r="A724" s="108" t="s">
        <v>662</v>
      </c>
      <c r="B724" s="96">
        <v>421</v>
      </c>
      <c r="C724" s="110">
        <v>421</v>
      </c>
      <c r="D724" s="97"/>
    </row>
    <row r="725" ht="24.5" customHeight="1" spans="1:4">
      <c r="A725" s="103" t="s">
        <v>663</v>
      </c>
      <c r="B725" s="96">
        <v>421</v>
      </c>
      <c r="C725" s="110">
        <v>421</v>
      </c>
      <c r="D725" s="97"/>
    </row>
    <row r="726" ht="24.5" customHeight="1" spans="1:4">
      <c r="A726" s="108" t="s">
        <v>664</v>
      </c>
      <c r="B726" s="96">
        <v>237</v>
      </c>
      <c r="C726" s="110">
        <v>227</v>
      </c>
      <c r="D726" s="97">
        <v>10</v>
      </c>
    </row>
    <row r="727" ht="24.5" customHeight="1" spans="1:4">
      <c r="A727" s="108" t="s">
        <v>665</v>
      </c>
      <c r="B727" s="96">
        <v>27</v>
      </c>
      <c r="C727" s="110">
        <v>27</v>
      </c>
      <c r="D727" s="97"/>
    </row>
    <row r="728" ht="24.5" customHeight="1" spans="1:4">
      <c r="A728" s="103" t="s">
        <v>134</v>
      </c>
      <c r="B728" s="96">
        <v>27</v>
      </c>
      <c r="C728" s="110">
        <v>27</v>
      </c>
      <c r="D728" s="97"/>
    </row>
    <row r="729" ht="24.5" customHeight="1" spans="1:4">
      <c r="A729" s="103" t="s">
        <v>135</v>
      </c>
      <c r="B729" s="96"/>
      <c r="C729" s="110"/>
      <c r="D729" s="97"/>
    </row>
    <row r="730" ht="24.5" customHeight="1" spans="1:4">
      <c r="A730" s="103" t="s">
        <v>136</v>
      </c>
      <c r="B730" s="96"/>
      <c r="C730" s="110"/>
      <c r="D730" s="97"/>
    </row>
    <row r="731" ht="24.5" customHeight="1" spans="1:4">
      <c r="A731" s="103" t="s">
        <v>666</v>
      </c>
      <c r="B731" s="96"/>
      <c r="C731" s="110"/>
      <c r="D731" s="97"/>
    </row>
    <row r="732" ht="24.5" customHeight="1" spans="1:4">
      <c r="A732" s="103" t="s">
        <v>667</v>
      </c>
      <c r="B732" s="96"/>
      <c r="C732" s="110"/>
      <c r="D732" s="97"/>
    </row>
    <row r="733" ht="24.5" customHeight="1" spans="1:4">
      <c r="A733" s="103" t="s">
        <v>668</v>
      </c>
      <c r="B733" s="96"/>
      <c r="C733" s="110"/>
      <c r="D733" s="97"/>
    </row>
    <row r="734" ht="24.5" customHeight="1" spans="1:4">
      <c r="A734" s="103" t="s">
        <v>669</v>
      </c>
      <c r="B734" s="96"/>
      <c r="C734" s="110"/>
      <c r="D734" s="97"/>
    </row>
    <row r="735" ht="24.5" customHeight="1" spans="1:4">
      <c r="A735" s="103" t="s">
        <v>670</v>
      </c>
      <c r="B735" s="96"/>
      <c r="C735" s="110"/>
      <c r="D735" s="97"/>
    </row>
    <row r="736" ht="24.5" customHeight="1" spans="1:4">
      <c r="A736" s="108" t="s">
        <v>671</v>
      </c>
      <c r="B736" s="96">
        <v>50</v>
      </c>
      <c r="C736" s="110">
        <v>50</v>
      </c>
      <c r="D736" s="97"/>
    </row>
    <row r="737" ht="24.5" customHeight="1" spans="1:4">
      <c r="A737" s="103" t="s">
        <v>672</v>
      </c>
      <c r="B737" s="96"/>
      <c r="C737" s="110"/>
      <c r="D737" s="97"/>
    </row>
    <row r="738" ht="24.5" customHeight="1" spans="1:4">
      <c r="A738" s="103" t="s">
        <v>673</v>
      </c>
      <c r="B738" s="96"/>
      <c r="C738" s="110"/>
      <c r="D738" s="97"/>
    </row>
    <row r="739" ht="24.5" customHeight="1" spans="1:4">
      <c r="A739" s="103" t="s">
        <v>674</v>
      </c>
      <c r="B739" s="96">
        <v>50</v>
      </c>
      <c r="C739" s="110">
        <v>50</v>
      </c>
      <c r="D739" s="97"/>
    </row>
    <row r="740" ht="24.5" customHeight="1" spans="1:4">
      <c r="A740" s="108" t="s">
        <v>675</v>
      </c>
      <c r="B740" s="96">
        <v>150</v>
      </c>
      <c r="C740" s="110">
        <v>150</v>
      </c>
      <c r="D740" s="97"/>
    </row>
    <row r="741" ht="24.5" customHeight="1" spans="1:4">
      <c r="A741" s="103" t="s">
        <v>676</v>
      </c>
      <c r="B741" s="96"/>
      <c r="C741" s="110"/>
      <c r="D741" s="97"/>
    </row>
    <row r="742" ht="24.5" customHeight="1" spans="1:4">
      <c r="A742" s="103" t="s">
        <v>677</v>
      </c>
      <c r="B742" s="96"/>
      <c r="C742" s="110"/>
      <c r="D742" s="97"/>
    </row>
    <row r="743" ht="24.5" customHeight="1" spans="1:4">
      <c r="A743" s="103" t="s">
        <v>678</v>
      </c>
      <c r="B743" s="96"/>
      <c r="C743" s="110"/>
      <c r="D743" s="97"/>
    </row>
    <row r="744" ht="24.5" customHeight="1" spans="1:4">
      <c r="A744" s="103" t="s">
        <v>679</v>
      </c>
      <c r="B744" s="96"/>
      <c r="C744" s="110"/>
      <c r="D744" s="97"/>
    </row>
    <row r="745" ht="24.5" customHeight="1" spans="1:4">
      <c r="A745" s="103" t="s">
        <v>680</v>
      </c>
      <c r="B745" s="96"/>
      <c r="C745" s="110"/>
      <c r="D745" s="97"/>
    </row>
    <row r="746" ht="24.5" customHeight="1" spans="1:4">
      <c r="A746" s="103" t="s">
        <v>681</v>
      </c>
      <c r="B746" s="96"/>
      <c r="C746" s="110"/>
      <c r="D746" s="97"/>
    </row>
    <row r="747" ht="24.5" customHeight="1" spans="1:4">
      <c r="A747" s="103" t="s">
        <v>682</v>
      </c>
      <c r="B747" s="96"/>
      <c r="C747" s="110"/>
      <c r="D747" s="97"/>
    </row>
    <row r="748" ht="24.5" customHeight="1" spans="1:4">
      <c r="A748" s="103" t="s">
        <v>683</v>
      </c>
      <c r="B748" s="96">
        <v>150</v>
      </c>
      <c r="C748" s="110">
        <v>150</v>
      </c>
      <c r="D748" s="97"/>
    </row>
    <row r="749" ht="24.5" customHeight="1" spans="1:4">
      <c r="A749" s="108" t="s">
        <v>684</v>
      </c>
      <c r="B749" s="96"/>
      <c r="C749" s="110"/>
      <c r="D749" s="97"/>
    </row>
    <row r="750" ht="24.5" customHeight="1" spans="1:4">
      <c r="A750" s="103" t="s">
        <v>685</v>
      </c>
      <c r="B750" s="96"/>
      <c r="C750" s="110"/>
      <c r="D750" s="97"/>
    </row>
    <row r="751" ht="24.5" customHeight="1" spans="1:4">
      <c r="A751" s="103" t="s">
        <v>686</v>
      </c>
      <c r="B751" s="96"/>
      <c r="C751" s="110"/>
      <c r="D751" s="97"/>
    </row>
    <row r="752" ht="24.5" customHeight="1" spans="1:4">
      <c r="A752" s="103" t="s">
        <v>687</v>
      </c>
      <c r="B752" s="96"/>
      <c r="C752" s="110"/>
      <c r="D752" s="97"/>
    </row>
    <row r="753" ht="24.5" customHeight="1" spans="1:4">
      <c r="A753" s="103" t="s">
        <v>688</v>
      </c>
      <c r="B753" s="96"/>
      <c r="C753" s="110"/>
      <c r="D753" s="97"/>
    </row>
    <row r="754" ht="24.5" customHeight="1" spans="1:4">
      <c r="A754" s="103" t="s">
        <v>689</v>
      </c>
      <c r="B754" s="96"/>
      <c r="C754" s="110"/>
      <c r="D754" s="97"/>
    </row>
    <row r="755" ht="24.5" customHeight="1" spans="1:4">
      <c r="A755" s="108" t="s">
        <v>690</v>
      </c>
      <c r="B755" s="96"/>
      <c r="C755" s="110"/>
      <c r="D755" s="97"/>
    </row>
    <row r="756" ht="24.5" customHeight="1" spans="1:4">
      <c r="A756" s="103" t="s">
        <v>691</v>
      </c>
      <c r="B756" s="96"/>
      <c r="C756" s="110"/>
      <c r="D756" s="97"/>
    </row>
    <row r="757" ht="24.5" customHeight="1" spans="1:4">
      <c r="A757" s="103" t="s">
        <v>692</v>
      </c>
      <c r="B757" s="96"/>
      <c r="C757" s="110"/>
      <c r="D757" s="97"/>
    </row>
    <row r="758" ht="24.5" customHeight="1" spans="1:4">
      <c r="A758" s="103" t="s">
        <v>693</v>
      </c>
      <c r="B758" s="96"/>
      <c r="C758" s="110"/>
      <c r="D758" s="97"/>
    </row>
    <row r="759" ht="24.5" customHeight="1" spans="1:4">
      <c r="A759" s="103" t="s">
        <v>694</v>
      </c>
      <c r="B759" s="96"/>
      <c r="C759" s="110"/>
      <c r="D759" s="97"/>
    </row>
    <row r="760" ht="24.5" customHeight="1" spans="1:4">
      <c r="A760" s="103" t="s">
        <v>695</v>
      </c>
      <c r="B760" s="96"/>
      <c r="C760" s="110"/>
      <c r="D760" s="97"/>
    </row>
    <row r="761" ht="24.5" customHeight="1" spans="1:4">
      <c r="A761" s="108" t="s">
        <v>696</v>
      </c>
      <c r="B761" s="96"/>
      <c r="C761" s="110"/>
      <c r="D761" s="97"/>
    </row>
    <row r="762" ht="24.5" customHeight="1" spans="1:4">
      <c r="A762" s="103" t="s">
        <v>697</v>
      </c>
      <c r="B762" s="96"/>
      <c r="C762" s="110"/>
      <c r="D762" s="97"/>
    </row>
    <row r="763" ht="24.5" customHeight="1" spans="1:4">
      <c r="A763" s="103" t="s">
        <v>698</v>
      </c>
      <c r="B763" s="96"/>
      <c r="C763" s="110"/>
      <c r="D763" s="97"/>
    </row>
    <row r="764" ht="24.5" customHeight="1" spans="1:4">
      <c r="A764" s="103" t="s">
        <v>699</v>
      </c>
      <c r="B764" s="96"/>
      <c r="C764" s="110"/>
      <c r="D764" s="97"/>
    </row>
    <row r="765" ht="24.5" customHeight="1" spans="1:4">
      <c r="A765" s="103" t="s">
        <v>700</v>
      </c>
      <c r="B765" s="96"/>
      <c r="C765" s="110"/>
      <c r="D765" s="97"/>
    </row>
    <row r="766" ht="24.5" customHeight="1" spans="1:4">
      <c r="A766" s="103" t="s">
        <v>701</v>
      </c>
      <c r="B766" s="96"/>
      <c r="C766" s="110"/>
      <c r="D766" s="97"/>
    </row>
    <row r="767" ht="24.5" customHeight="1" spans="1:4">
      <c r="A767" s="108" t="s">
        <v>702</v>
      </c>
      <c r="B767" s="96"/>
      <c r="C767" s="110"/>
      <c r="D767" s="97"/>
    </row>
    <row r="768" ht="24.5" customHeight="1" spans="1:4">
      <c r="A768" s="103" t="s">
        <v>703</v>
      </c>
      <c r="B768" s="96"/>
      <c r="C768" s="110"/>
      <c r="D768" s="97"/>
    </row>
    <row r="769" ht="24.5" customHeight="1" spans="1:4">
      <c r="A769" s="103" t="s">
        <v>704</v>
      </c>
      <c r="B769" s="96"/>
      <c r="C769" s="110"/>
      <c r="D769" s="97"/>
    </row>
    <row r="770" ht="24.5" customHeight="1" spans="1:4">
      <c r="A770" s="108" t="s">
        <v>705</v>
      </c>
      <c r="B770" s="96"/>
      <c r="C770" s="110"/>
      <c r="D770" s="97"/>
    </row>
    <row r="771" ht="24.5" customHeight="1" spans="1:4">
      <c r="A771" s="103" t="s">
        <v>706</v>
      </c>
      <c r="B771" s="96"/>
      <c r="C771" s="110"/>
      <c r="D771" s="97"/>
    </row>
    <row r="772" ht="24.5" customHeight="1" spans="1:4">
      <c r="A772" s="103" t="s">
        <v>707</v>
      </c>
      <c r="B772" s="96"/>
      <c r="C772" s="110"/>
      <c r="D772" s="97"/>
    </row>
    <row r="773" ht="24.5" customHeight="1" spans="1:4">
      <c r="A773" s="103" t="s">
        <v>708</v>
      </c>
      <c r="B773" s="96"/>
      <c r="C773" s="110"/>
      <c r="D773" s="97"/>
    </row>
    <row r="774" ht="24.5" customHeight="1" spans="1:4">
      <c r="A774" s="103" t="s">
        <v>709</v>
      </c>
      <c r="B774" s="96"/>
      <c r="C774" s="110"/>
      <c r="D774" s="97"/>
    </row>
    <row r="775" ht="24.5" customHeight="1" spans="1:4">
      <c r="A775" s="108" t="s">
        <v>710</v>
      </c>
      <c r="B775" s="96"/>
      <c r="C775" s="110"/>
      <c r="D775" s="97"/>
    </row>
    <row r="776" ht="24.5" customHeight="1" spans="1:4">
      <c r="A776" s="103" t="s">
        <v>711</v>
      </c>
      <c r="B776" s="96"/>
      <c r="C776" s="110"/>
      <c r="D776" s="97"/>
    </row>
    <row r="777" ht="24.5" customHeight="1" spans="1:4">
      <c r="A777" s="103" t="s">
        <v>712</v>
      </c>
      <c r="B777" s="96"/>
      <c r="C777" s="110"/>
      <c r="D777" s="97"/>
    </row>
    <row r="778" ht="24.5" customHeight="1" spans="1:4">
      <c r="A778" s="103" t="s">
        <v>713</v>
      </c>
      <c r="B778" s="96"/>
      <c r="C778" s="110"/>
      <c r="D778" s="97"/>
    </row>
    <row r="779" ht="24.5" customHeight="1" spans="1:4">
      <c r="A779" s="103" t="s">
        <v>714</v>
      </c>
      <c r="B779" s="96"/>
      <c r="C779" s="110"/>
      <c r="D779" s="97"/>
    </row>
    <row r="780" ht="24.5" customHeight="1" spans="1:4">
      <c r="A780" s="103" t="s">
        <v>715</v>
      </c>
      <c r="B780" s="96"/>
      <c r="C780" s="110"/>
      <c r="D780" s="97"/>
    </row>
    <row r="781" ht="24.5" customHeight="1" spans="1:4">
      <c r="A781" s="103" t="s">
        <v>716</v>
      </c>
      <c r="B781" s="96"/>
      <c r="C781" s="110"/>
      <c r="D781" s="97"/>
    </row>
    <row r="782" ht="24.5" customHeight="1" spans="1:4">
      <c r="A782" s="103" t="s">
        <v>717</v>
      </c>
      <c r="B782" s="96"/>
      <c r="C782" s="110"/>
      <c r="D782" s="97"/>
    </row>
    <row r="783" ht="24.5" customHeight="1" spans="1:4">
      <c r="A783" s="108" t="s">
        <v>718</v>
      </c>
      <c r="B783" s="96"/>
      <c r="C783" s="110"/>
      <c r="D783" s="97"/>
    </row>
    <row r="784" ht="24.5" customHeight="1" spans="1:4">
      <c r="A784" s="103" t="s">
        <v>134</v>
      </c>
      <c r="B784" s="96"/>
      <c r="C784" s="110"/>
      <c r="D784" s="97"/>
    </row>
    <row r="785" ht="24.5" customHeight="1" spans="1:4">
      <c r="A785" s="103" t="s">
        <v>135</v>
      </c>
      <c r="B785" s="96"/>
      <c r="C785" s="110"/>
      <c r="D785" s="97"/>
    </row>
    <row r="786" ht="24.5" customHeight="1" spans="1:4">
      <c r="A786" s="103" t="s">
        <v>136</v>
      </c>
      <c r="B786" s="96"/>
      <c r="C786" s="110"/>
      <c r="D786" s="97"/>
    </row>
    <row r="787" ht="24.5" customHeight="1" spans="1:4">
      <c r="A787" s="103" t="s">
        <v>719</v>
      </c>
      <c r="B787" s="96"/>
      <c r="C787" s="110"/>
      <c r="D787" s="97"/>
    </row>
    <row r="788" ht="24.5" customHeight="1" spans="1:4">
      <c r="A788" s="103" t="s">
        <v>720</v>
      </c>
      <c r="B788" s="96"/>
      <c r="C788" s="110"/>
      <c r="D788" s="97"/>
    </row>
    <row r="789" ht="24.5" customHeight="1" spans="1:4">
      <c r="A789" s="103" t="s">
        <v>721</v>
      </c>
      <c r="B789" s="96"/>
      <c r="C789" s="110"/>
      <c r="D789" s="97"/>
    </row>
    <row r="790" ht="24.5" customHeight="1" spans="1:4">
      <c r="A790" s="103" t="s">
        <v>722</v>
      </c>
      <c r="B790" s="96"/>
      <c r="C790" s="110"/>
      <c r="D790" s="97"/>
    </row>
    <row r="791" ht="24.5" customHeight="1" spans="1:4">
      <c r="A791" s="103" t="s">
        <v>723</v>
      </c>
      <c r="B791" s="96"/>
      <c r="C791" s="110"/>
      <c r="D791" s="97"/>
    </row>
    <row r="792" ht="24.5" customHeight="1" spans="1:4">
      <c r="A792" s="103" t="s">
        <v>724</v>
      </c>
      <c r="B792" s="96"/>
      <c r="C792" s="110"/>
      <c r="D792" s="97"/>
    </row>
    <row r="793" ht="24.5" customHeight="1" spans="1:4">
      <c r="A793" s="103" t="s">
        <v>725</v>
      </c>
      <c r="B793" s="96"/>
      <c r="C793" s="110"/>
      <c r="D793" s="97"/>
    </row>
    <row r="794" ht="24.5" customHeight="1" spans="1:4">
      <c r="A794" s="103" t="s">
        <v>177</v>
      </c>
      <c r="B794" s="96"/>
      <c r="C794" s="110"/>
      <c r="D794" s="97"/>
    </row>
    <row r="795" ht="24.5" customHeight="1" spans="1:4">
      <c r="A795" s="103" t="s">
        <v>726</v>
      </c>
      <c r="B795" s="96"/>
      <c r="C795" s="110"/>
      <c r="D795" s="97"/>
    </row>
    <row r="796" ht="24.5" customHeight="1" spans="1:4">
      <c r="A796" s="103" t="s">
        <v>143</v>
      </c>
      <c r="B796" s="96"/>
      <c r="C796" s="110"/>
      <c r="D796" s="97"/>
    </row>
    <row r="797" ht="24.5" customHeight="1" spans="1:4">
      <c r="A797" s="103" t="s">
        <v>727</v>
      </c>
      <c r="B797" s="96"/>
      <c r="C797" s="110"/>
      <c r="D797" s="97"/>
    </row>
    <row r="798" ht="24.5" customHeight="1" spans="1:4">
      <c r="A798" s="108" t="s">
        <v>728</v>
      </c>
      <c r="B798" s="96">
        <v>10</v>
      </c>
      <c r="C798" s="110"/>
      <c r="D798" s="97">
        <v>10</v>
      </c>
    </row>
    <row r="799" ht="24.5" customHeight="1" spans="1:4">
      <c r="A799" s="108" t="s">
        <v>729</v>
      </c>
      <c r="B799" s="96">
        <v>16354</v>
      </c>
      <c r="C799" s="110">
        <v>16354</v>
      </c>
      <c r="D799" s="97"/>
    </row>
    <row r="800" ht="24.5" customHeight="1" spans="1:4">
      <c r="A800" s="108" t="s">
        <v>730</v>
      </c>
      <c r="B800" s="96">
        <v>2124</v>
      </c>
      <c r="C800" s="110">
        <v>2124</v>
      </c>
      <c r="D800" s="97"/>
    </row>
    <row r="801" ht="24.5" customHeight="1" spans="1:4">
      <c r="A801" s="103" t="s">
        <v>731</v>
      </c>
      <c r="B801" s="96">
        <v>1751</v>
      </c>
      <c r="C801" s="110">
        <v>1751</v>
      </c>
      <c r="D801" s="97"/>
    </row>
    <row r="802" ht="24.5" customHeight="1" spans="1:4">
      <c r="A802" s="103" t="s">
        <v>732</v>
      </c>
      <c r="B802" s="96"/>
      <c r="C802" s="110"/>
      <c r="D802" s="97"/>
    </row>
    <row r="803" ht="24.5" customHeight="1" spans="1:4">
      <c r="A803" s="103" t="s">
        <v>733</v>
      </c>
      <c r="B803" s="96"/>
      <c r="C803" s="110"/>
      <c r="D803" s="97"/>
    </row>
    <row r="804" ht="24.5" customHeight="1" spans="1:4">
      <c r="A804" s="103" t="s">
        <v>734</v>
      </c>
      <c r="B804" s="96">
        <v>373</v>
      </c>
      <c r="C804" s="110">
        <v>373</v>
      </c>
      <c r="D804" s="97"/>
    </row>
    <row r="805" ht="24.5" customHeight="1" spans="1:4">
      <c r="A805" s="103" t="s">
        <v>735</v>
      </c>
      <c r="B805" s="96"/>
      <c r="C805" s="110"/>
      <c r="D805" s="97"/>
    </row>
    <row r="806" ht="24.5" customHeight="1" spans="1:4">
      <c r="A806" s="103" t="s">
        <v>736</v>
      </c>
      <c r="B806" s="96"/>
      <c r="C806" s="110"/>
      <c r="D806" s="97"/>
    </row>
    <row r="807" ht="24.5" customHeight="1" spans="1:4">
      <c r="A807" s="103" t="s">
        <v>737</v>
      </c>
      <c r="B807" s="96"/>
      <c r="C807" s="110"/>
      <c r="D807" s="97"/>
    </row>
    <row r="808" ht="24.5" customHeight="1" spans="1:4">
      <c r="A808" s="103" t="s">
        <v>738</v>
      </c>
      <c r="B808" s="96"/>
      <c r="C808" s="110"/>
      <c r="D808" s="97"/>
    </row>
    <row r="809" ht="24.5" customHeight="1" spans="1:4">
      <c r="A809" s="103" t="s">
        <v>739</v>
      </c>
      <c r="B809" s="96"/>
      <c r="C809" s="110"/>
      <c r="D809" s="97"/>
    </row>
    <row r="810" ht="24.5" customHeight="1" spans="1:4">
      <c r="A810" s="103" t="s">
        <v>740</v>
      </c>
      <c r="B810" s="96"/>
      <c r="C810" s="110"/>
      <c r="D810" s="97"/>
    </row>
    <row r="811" ht="24.5" customHeight="1" spans="1:4">
      <c r="A811" s="103" t="s">
        <v>741</v>
      </c>
      <c r="B811" s="96"/>
      <c r="C811" s="110"/>
      <c r="D811" s="97"/>
    </row>
    <row r="812" ht="24.5" customHeight="1" spans="1:4">
      <c r="A812" s="103" t="s">
        <v>742</v>
      </c>
      <c r="B812" s="96">
        <v>20</v>
      </c>
      <c r="C812" s="110">
        <v>20</v>
      </c>
      <c r="D812" s="97"/>
    </row>
    <row r="813" ht="24.5" customHeight="1" spans="1:4">
      <c r="A813" s="108" t="s">
        <v>743</v>
      </c>
      <c r="B813" s="96">
        <v>10100</v>
      </c>
      <c r="C813" s="110">
        <v>10100</v>
      </c>
      <c r="D813" s="97"/>
    </row>
    <row r="814" ht="24.5" customHeight="1" spans="1:4">
      <c r="A814" s="103" t="s">
        <v>744</v>
      </c>
      <c r="B814" s="96"/>
      <c r="C814" s="110"/>
      <c r="D814" s="97"/>
    </row>
    <row r="815" ht="24.5" customHeight="1" spans="1:4">
      <c r="A815" s="103" t="s">
        <v>745</v>
      </c>
      <c r="B815" s="96">
        <v>10100</v>
      </c>
      <c r="C815" s="110">
        <v>10100</v>
      </c>
      <c r="D815" s="97"/>
    </row>
    <row r="816" ht="24.5" customHeight="1" spans="1:4">
      <c r="A816" s="108" t="s">
        <v>746</v>
      </c>
      <c r="B816" s="96">
        <v>4110</v>
      </c>
      <c r="C816" s="110">
        <v>4110</v>
      </c>
      <c r="D816" s="97"/>
    </row>
    <row r="817" ht="24.5" customHeight="1" spans="1:4">
      <c r="A817" s="108" t="s">
        <v>747</v>
      </c>
      <c r="B817" s="96"/>
      <c r="C817" s="110"/>
      <c r="D817" s="97"/>
    </row>
    <row r="818" ht="24.5" customHeight="1" spans="1:4">
      <c r="A818" s="108" t="s">
        <v>748</v>
      </c>
      <c r="B818" s="96"/>
      <c r="C818" s="110"/>
      <c r="D818" s="97"/>
    </row>
    <row r="819" ht="24.5" customHeight="1" spans="1:4">
      <c r="A819" s="108" t="s">
        <v>749</v>
      </c>
      <c r="B819" s="96">
        <v>16525</v>
      </c>
      <c r="C819" s="110">
        <v>16412</v>
      </c>
      <c r="D819" s="97">
        <v>113</v>
      </c>
    </row>
    <row r="820" ht="24.5" customHeight="1" spans="1:4">
      <c r="A820" s="108" t="s">
        <v>750</v>
      </c>
      <c r="B820" s="96">
        <v>1845</v>
      </c>
      <c r="C820" s="110">
        <v>1845</v>
      </c>
      <c r="D820" s="97"/>
    </row>
    <row r="821" ht="24.5" customHeight="1" spans="1:4">
      <c r="A821" s="103" t="s">
        <v>731</v>
      </c>
      <c r="B821" s="96"/>
      <c r="C821" s="110"/>
      <c r="D821" s="97"/>
    </row>
    <row r="822" ht="24.5" customHeight="1" spans="1:4">
      <c r="A822" s="103" t="s">
        <v>732</v>
      </c>
      <c r="B822" s="96"/>
      <c r="C822" s="110"/>
      <c r="D822" s="97"/>
    </row>
    <row r="823" ht="24.5" customHeight="1" spans="1:4">
      <c r="A823" s="103" t="s">
        <v>733</v>
      </c>
      <c r="B823" s="96"/>
      <c r="C823" s="110"/>
      <c r="D823" s="97"/>
    </row>
    <row r="824" ht="24.5" customHeight="1" spans="1:4">
      <c r="A824" s="103" t="s">
        <v>751</v>
      </c>
      <c r="B824" s="96"/>
      <c r="C824" s="110"/>
      <c r="D824" s="97"/>
    </row>
    <row r="825" ht="24.5" customHeight="1" spans="1:4">
      <c r="A825" s="103" t="s">
        <v>752</v>
      </c>
      <c r="B825" s="96"/>
      <c r="C825" s="110"/>
      <c r="D825" s="97"/>
    </row>
    <row r="826" ht="24.5" customHeight="1" spans="1:4">
      <c r="A826" s="103" t="s">
        <v>753</v>
      </c>
      <c r="B826" s="96"/>
      <c r="C826" s="110"/>
      <c r="D826" s="97"/>
    </row>
    <row r="827" ht="24.5" customHeight="1" spans="1:4">
      <c r="A827" s="103" t="s">
        <v>754</v>
      </c>
      <c r="B827" s="96"/>
      <c r="C827" s="110"/>
      <c r="D827" s="97"/>
    </row>
    <row r="828" ht="24.5" customHeight="1" spans="1:4">
      <c r="A828" s="103" t="s">
        <v>755</v>
      </c>
      <c r="B828" s="96"/>
      <c r="C828" s="110"/>
      <c r="D828" s="97"/>
    </row>
    <row r="829" ht="24.5" customHeight="1" spans="1:4">
      <c r="A829" s="103" t="s">
        <v>756</v>
      </c>
      <c r="B829" s="96"/>
      <c r="C829" s="110"/>
      <c r="D829" s="97"/>
    </row>
    <row r="830" ht="24.5" customHeight="1" spans="1:4">
      <c r="A830" s="103" t="s">
        <v>757</v>
      </c>
      <c r="B830" s="96"/>
      <c r="C830" s="110"/>
      <c r="D830" s="97"/>
    </row>
    <row r="831" ht="24.5" customHeight="1" spans="1:4">
      <c r="A831" s="103" t="s">
        <v>758</v>
      </c>
      <c r="B831" s="96"/>
      <c r="C831" s="110"/>
      <c r="D831" s="97"/>
    </row>
    <row r="832" ht="24.5" customHeight="1" spans="1:4">
      <c r="A832" s="103" t="s">
        <v>759</v>
      </c>
      <c r="B832" s="96"/>
      <c r="C832" s="110"/>
      <c r="D832" s="97"/>
    </row>
    <row r="833" ht="24.5" customHeight="1" spans="1:4">
      <c r="A833" s="103" t="s">
        <v>760</v>
      </c>
      <c r="B833" s="96"/>
      <c r="C833" s="110"/>
      <c r="D833" s="97"/>
    </row>
    <row r="834" ht="24.5" customHeight="1" spans="1:4">
      <c r="A834" s="103" t="s">
        <v>761</v>
      </c>
      <c r="B834" s="96"/>
      <c r="C834" s="110"/>
      <c r="D834" s="97"/>
    </row>
    <row r="835" ht="24.5" customHeight="1" spans="1:4">
      <c r="A835" s="103" t="s">
        <v>762</v>
      </c>
      <c r="B835" s="96"/>
      <c r="C835" s="110"/>
      <c r="D835" s="97"/>
    </row>
    <row r="836" ht="24.5" customHeight="1" spans="1:4">
      <c r="A836" s="103" t="s">
        <v>763</v>
      </c>
      <c r="B836" s="96"/>
      <c r="C836" s="110"/>
      <c r="D836" s="97"/>
    </row>
    <row r="837" ht="24.5" customHeight="1" spans="1:4">
      <c r="A837" s="103" t="s">
        <v>764</v>
      </c>
      <c r="B837" s="96"/>
      <c r="C837" s="110"/>
      <c r="D837" s="97"/>
    </row>
    <row r="838" ht="24.5" customHeight="1" spans="1:4">
      <c r="A838" s="103" t="s">
        <v>765</v>
      </c>
      <c r="B838" s="96"/>
      <c r="C838" s="110"/>
      <c r="D838" s="97"/>
    </row>
    <row r="839" ht="24.5" customHeight="1" spans="1:4">
      <c r="A839" s="103" t="s">
        <v>766</v>
      </c>
      <c r="B839" s="96">
        <v>43</v>
      </c>
      <c r="C839" s="110">
        <v>43</v>
      </c>
      <c r="D839" s="97"/>
    </row>
    <row r="840" ht="24.5" customHeight="1" spans="1:4">
      <c r="A840" s="103" t="s">
        <v>767</v>
      </c>
      <c r="B840" s="96"/>
      <c r="C840" s="110"/>
      <c r="D840" s="97"/>
    </row>
    <row r="841" ht="24.5" customHeight="1" spans="1:4">
      <c r="A841" s="103" t="s">
        <v>768</v>
      </c>
      <c r="B841" s="96"/>
      <c r="C841" s="110"/>
      <c r="D841" s="97"/>
    </row>
    <row r="842" ht="24.5" customHeight="1" spans="1:4">
      <c r="A842" s="103" t="s">
        <v>769</v>
      </c>
      <c r="B842" s="96">
        <v>1000</v>
      </c>
      <c r="C842" s="110">
        <v>1000</v>
      </c>
      <c r="D842" s="97"/>
    </row>
    <row r="843" ht="24.5" customHeight="1" spans="1:4">
      <c r="A843" s="103" t="s">
        <v>770</v>
      </c>
      <c r="B843" s="96"/>
      <c r="C843" s="110"/>
      <c r="D843" s="97"/>
    </row>
    <row r="844" ht="24.5" customHeight="1" spans="1:4">
      <c r="A844" s="103" t="s">
        <v>771</v>
      </c>
      <c r="B844" s="96"/>
      <c r="C844" s="110"/>
      <c r="D844" s="97"/>
    </row>
    <row r="845" ht="24.5" customHeight="1" spans="1:4">
      <c r="A845" s="103" t="s">
        <v>772</v>
      </c>
      <c r="B845" s="96"/>
      <c r="C845" s="110"/>
      <c r="D845" s="97"/>
    </row>
    <row r="846" ht="24.5" customHeight="1" spans="1:4">
      <c r="A846" s="103" t="s">
        <v>773</v>
      </c>
      <c r="B846" s="96">
        <v>802</v>
      </c>
      <c r="C846" s="110">
        <v>802</v>
      </c>
      <c r="D846" s="97"/>
    </row>
    <row r="847" ht="24.5" customHeight="1" spans="1:4">
      <c r="A847" s="108" t="s">
        <v>774</v>
      </c>
      <c r="B847" s="96">
        <v>74</v>
      </c>
      <c r="C847" s="110">
        <v>50</v>
      </c>
      <c r="D847" s="97">
        <v>24</v>
      </c>
    </row>
    <row r="848" ht="24.5" customHeight="1" spans="1:4">
      <c r="A848" s="103" t="s">
        <v>731</v>
      </c>
      <c r="B848" s="96"/>
      <c r="C848" s="110"/>
      <c r="D848" s="97"/>
    </row>
    <row r="849" ht="24.5" customHeight="1" spans="1:4">
      <c r="A849" s="103" t="s">
        <v>732</v>
      </c>
      <c r="B849" s="96"/>
      <c r="C849" s="110"/>
      <c r="D849" s="97"/>
    </row>
    <row r="850" ht="24.5" customHeight="1" spans="1:4">
      <c r="A850" s="103" t="s">
        <v>733</v>
      </c>
      <c r="B850" s="96"/>
      <c r="C850" s="110"/>
      <c r="D850" s="97"/>
    </row>
    <row r="851" ht="24.5" customHeight="1" spans="1:4">
      <c r="A851" s="103" t="s">
        <v>775</v>
      </c>
      <c r="B851" s="96"/>
      <c r="C851" s="110"/>
      <c r="D851" s="97"/>
    </row>
    <row r="852" ht="24.5" customHeight="1" spans="1:4">
      <c r="A852" s="103" t="s">
        <v>776</v>
      </c>
      <c r="B852" s="96"/>
      <c r="C852" s="110"/>
      <c r="D852" s="97"/>
    </row>
    <row r="853" ht="24.5" customHeight="1" spans="1:4">
      <c r="A853" s="103" t="s">
        <v>777</v>
      </c>
      <c r="B853" s="96"/>
      <c r="C853" s="110"/>
      <c r="D853" s="97"/>
    </row>
    <row r="854" ht="24.5" customHeight="1" spans="1:4">
      <c r="A854" s="103" t="s">
        <v>778</v>
      </c>
      <c r="B854" s="96"/>
      <c r="C854" s="110"/>
      <c r="D854" s="97"/>
    </row>
    <row r="855" ht="24.5" customHeight="1" spans="1:4">
      <c r="A855" s="103" t="s">
        <v>779</v>
      </c>
      <c r="B855" s="96"/>
      <c r="C855" s="110"/>
      <c r="D855" s="97"/>
    </row>
    <row r="856" ht="24.5" customHeight="1" spans="1:4">
      <c r="A856" s="103" t="s">
        <v>780</v>
      </c>
      <c r="B856" s="96">
        <v>24</v>
      </c>
      <c r="C856" s="110"/>
      <c r="D856" s="97">
        <v>24</v>
      </c>
    </row>
    <row r="857" ht="24.5" customHeight="1" spans="1:4">
      <c r="A857" s="103" t="s">
        <v>781</v>
      </c>
      <c r="B857" s="96"/>
      <c r="C857" s="110"/>
      <c r="D857" s="97"/>
    </row>
    <row r="858" ht="24.5" customHeight="1" spans="1:4">
      <c r="A858" s="103" t="s">
        <v>782</v>
      </c>
      <c r="B858" s="96"/>
      <c r="C858" s="110"/>
      <c r="D858" s="97"/>
    </row>
    <row r="859" ht="24.5" customHeight="1" spans="1:4">
      <c r="A859" s="103" t="s">
        <v>783</v>
      </c>
      <c r="B859" s="96"/>
      <c r="C859" s="110"/>
      <c r="D859" s="97"/>
    </row>
    <row r="860" ht="24.5" customHeight="1" spans="1:4">
      <c r="A860" s="103" t="s">
        <v>784</v>
      </c>
      <c r="B860" s="96"/>
      <c r="C860" s="110"/>
      <c r="D860" s="97"/>
    </row>
    <row r="861" ht="24.5" customHeight="1" spans="1:4">
      <c r="A861" s="103" t="s">
        <v>785</v>
      </c>
      <c r="B861" s="96"/>
      <c r="C861" s="110"/>
      <c r="D861" s="97"/>
    </row>
    <row r="862" ht="24.5" customHeight="1" spans="1:4">
      <c r="A862" s="103" t="s">
        <v>786</v>
      </c>
      <c r="B862" s="96"/>
      <c r="C862" s="110"/>
      <c r="D862" s="97"/>
    </row>
    <row r="863" ht="24.5" customHeight="1" spans="1:4">
      <c r="A863" s="103" t="s">
        <v>787</v>
      </c>
      <c r="B863" s="96"/>
      <c r="C863" s="110"/>
      <c r="D863" s="97"/>
    </row>
    <row r="864" ht="24.5" customHeight="1" spans="1:4">
      <c r="A864" s="103" t="s">
        <v>788</v>
      </c>
      <c r="B864" s="96"/>
      <c r="C864" s="110"/>
      <c r="D864" s="97"/>
    </row>
    <row r="865" ht="24.5" customHeight="1" spans="1:4">
      <c r="A865" s="103" t="s">
        <v>789</v>
      </c>
      <c r="B865" s="96"/>
      <c r="C865" s="110"/>
      <c r="D865" s="97"/>
    </row>
    <row r="866" ht="24.5" customHeight="1" spans="1:4">
      <c r="A866" s="103" t="s">
        <v>790</v>
      </c>
      <c r="B866" s="96"/>
      <c r="C866" s="110"/>
      <c r="D866" s="97"/>
    </row>
    <row r="867" ht="24.5" customHeight="1" spans="1:4">
      <c r="A867" s="103" t="s">
        <v>791</v>
      </c>
      <c r="B867" s="96"/>
      <c r="C867" s="110"/>
      <c r="D867" s="97"/>
    </row>
    <row r="868" ht="24.5" customHeight="1" spans="1:4">
      <c r="A868" s="103" t="s">
        <v>792</v>
      </c>
      <c r="B868" s="96"/>
      <c r="C868" s="110"/>
      <c r="D868" s="97"/>
    </row>
    <row r="869" ht="24.5" customHeight="1" spans="1:4">
      <c r="A869" s="103" t="s">
        <v>793</v>
      </c>
      <c r="B869" s="96"/>
      <c r="C869" s="110"/>
      <c r="D869" s="97"/>
    </row>
    <row r="870" ht="24.5" customHeight="1" spans="1:4">
      <c r="A870" s="103" t="s">
        <v>794</v>
      </c>
      <c r="B870" s="96"/>
      <c r="C870" s="110"/>
      <c r="D870" s="97"/>
    </row>
    <row r="871" ht="24.5" customHeight="1" spans="1:4">
      <c r="A871" s="103" t="s">
        <v>795</v>
      </c>
      <c r="B871" s="96"/>
      <c r="C871" s="110"/>
      <c r="D871" s="97"/>
    </row>
    <row r="872" ht="24.5" customHeight="1" spans="1:4">
      <c r="A872" s="103" t="s">
        <v>796</v>
      </c>
      <c r="B872" s="96"/>
      <c r="C872" s="110"/>
      <c r="D872" s="97"/>
    </row>
    <row r="873" ht="24.5" customHeight="1" spans="1:4">
      <c r="A873" s="103" t="s">
        <v>797</v>
      </c>
      <c r="B873" s="96"/>
      <c r="C873" s="110"/>
      <c r="D873" s="97"/>
    </row>
    <row r="874" ht="24.5" customHeight="1" spans="1:4">
      <c r="A874" s="103" t="s">
        <v>798</v>
      </c>
      <c r="B874" s="96">
        <v>50</v>
      </c>
      <c r="C874" s="110">
        <v>50</v>
      </c>
      <c r="D874" s="97"/>
    </row>
    <row r="875" ht="24.5" customHeight="1" spans="1:4">
      <c r="A875" s="108" t="s">
        <v>799</v>
      </c>
      <c r="B875" s="96">
        <v>13411</v>
      </c>
      <c r="C875" s="110">
        <v>13411</v>
      </c>
      <c r="D875" s="97"/>
    </row>
    <row r="876" ht="24.5" customHeight="1" spans="1:4">
      <c r="A876" s="103" t="s">
        <v>731</v>
      </c>
      <c r="B876" s="96"/>
      <c r="C876" s="110"/>
      <c r="D876" s="97"/>
    </row>
    <row r="877" ht="24.5" customHeight="1" spans="1:4">
      <c r="A877" s="103" t="s">
        <v>732</v>
      </c>
      <c r="B877" s="96"/>
      <c r="C877" s="110"/>
      <c r="D877" s="97"/>
    </row>
    <row r="878" ht="24.5" customHeight="1" spans="1:4">
      <c r="A878" s="103" t="s">
        <v>733</v>
      </c>
      <c r="B878" s="96"/>
      <c r="C878" s="110"/>
      <c r="D878" s="97"/>
    </row>
    <row r="879" ht="24.5" customHeight="1" spans="1:4">
      <c r="A879" s="103" t="s">
        <v>800</v>
      </c>
      <c r="B879" s="96"/>
      <c r="C879" s="110"/>
      <c r="D879" s="97"/>
    </row>
    <row r="880" ht="24.5" customHeight="1" spans="1:4">
      <c r="A880" s="103" t="s">
        <v>801</v>
      </c>
      <c r="B880" s="96">
        <v>1050</v>
      </c>
      <c r="C880" s="110">
        <v>1050</v>
      </c>
      <c r="D880" s="97"/>
    </row>
    <row r="881" ht="24.5" customHeight="1" spans="1:4">
      <c r="A881" s="103" t="s">
        <v>802</v>
      </c>
      <c r="B881" s="96"/>
      <c r="C881" s="110"/>
      <c r="D881" s="97"/>
    </row>
    <row r="882" ht="24.5" customHeight="1" spans="1:4">
      <c r="A882" s="103" t="s">
        <v>803</v>
      </c>
      <c r="B882" s="96"/>
      <c r="C882" s="110"/>
      <c r="D882" s="97"/>
    </row>
    <row r="883" ht="24.5" customHeight="1" spans="1:4">
      <c r="A883" s="103" t="s">
        <v>804</v>
      </c>
      <c r="B883" s="96"/>
      <c r="C883" s="110"/>
      <c r="D883" s="97"/>
    </row>
    <row r="884" ht="24.5" customHeight="1" spans="1:4">
      <c r="A884" s="103" t="s">
        <v>805</v>
      </c>
      <c r="B884" s="96"/>
      <c r="C884" s="110"/>
      <c r="D884" s="97"/>
    </row>
    <row r="885" ht="24.5" customHeight="1" spans="1:4">
      <c r="A885" s="103" t="s">
        <v>806</v>
      </c>
      <c r="B885" s="96"/>
      <c r="C885" s="110"/>
      <c r="D885" s="97"/>
    </row>
    <row r="886" ht="24.5" customHeight="1" spans="1:4">
      <c r="A886" s="103" t="s">
        <v>807</v>
      </c>
      <c r="B886" s="96"/>
      <c r="C886" s="110"/>
      <c r="D886" s="97"/>
    </row>
    <row r="887" ht="24.5" customHeight="1" spans="1:4">
      <c r="A887" s="103" t="s">
        <v>808</v>
      </c>
      <c r="B887" s="96"/>
      <c r="C887" s="110"/>
      <c r="D887" s="97"/>
    </row>
    <row r="888" ht="24.5" customHeight="1" spans="1:4">
      <c r="A888" s="103" t="s">
        <v>809</v>
      </c>
      <c r="B888" s="96"/>
      <c r="C888" s="110"/>
      <c r="D888" s="97"/>
    </row>
    <row r="889" ht="24.5" customHeight="1" spans="1:4">
      <c r="A889" s="103" t="s">
        <v>810</v>
      </c>
      <c r="B889" s="96">
        <v>30</v>
      </c>
      <c r="C889" s="110">
        <v>30</v>
      </c>
      <c r="D889" s="97"/>
    </row>
    <row r="890" ht="24.5" customHeight="1" spans="1:4">
      <c r="A890" s="103" t="s">
        <v>811</v>
      </c>
      <c r="B890" s="96"/>
      <c r="C890" s="110"/>
      <c r="D890" s="97"/>
    </row>
    <row r="891" ht="24.5" customHeight="1" spans="1:4">
      <c r="A891" s="103" t="s">
        <v>812</v>
      </c>
      <c r="B891" s="96"/>
      <c r="C891" s="110"/>
      <c r="D891" s="97"/>
    </row>
    <row r="892" ht="24.5" customHeight="1" spans="1:4">
      <c r="A892" s="103" t="s">
        <v>813</v>
      </c>
      <c r="B892" s="96"/>
      <c r="C892" s="110"/>
      <c r="D892" s="97"/>
    </row>
    <row r="893" ht="24.5" customHeight="1" spans="1:4">
      <c r="A893" s="103" t="s">
        <v>814</v>
      </c>
      <c r="B893" s="96"/>
      <c r="C893" s="110"/>
      <c r="D893" s="97"/>
    </row>
    <row r="894" ht="24.5" customHeight="1" spans="1:4">
      <c r="A894" s="103" t="s">
        <v>815</v>
      </c>
      <c r="B894" s="96"/>
      <c r="C894" s="110"/>
      <c r="D894" s="97"/>
    </row>
    <row r="895" ht="24.5" customHeight="1" spans="1:4">
      <c r="A895" s="103" t="s">
        <v>816</v>
      </c>
      <c r="B895" s="96"/>
      <c r="C895" s="110"/>
      <c r="D895" s="97"/>
    </row>
    <row r="896" ht="24.5" customHeight="1" spans="1:4">
      <c r="A896" s="103" t="s">
        <v>817</v>
      </c>
      <c r="B896" s="96"/>
      <c r="C896" s="110"/>
      <c r="D896" s="97"/>
    </row>
    <row r="897" ht="24.5" customHeight="1" spans="1:4">
      <c r="A897" s="103" t="s">
        <v>818</v>
      </c>
      <c r="B897" s="96"/>
      <c r="C897" s="110"/>
      <c r="D897" s="97"/>
    </row>
    <row r="898" ht="24.5" customHeight="1" spans="1:4">
      <c r="A898" s="103" t="s">
        <v>819</v>
      </c>
      <c r="B898" s="96"/>
      <c r="C898" s="110"/>
      <c r="D898" s="97"/>
    </row>
    <row r="899" ht="24.5" customHeight="1" spans="1:4">
      <c r="A899" s="103" t="s">
        <v>791</v>
      </c>
      <c r="B899" s="96"/>
      <c r="C899" s="110"/>
      <c r="D899" s="97"/>
    </row>
    <row r="900" ht="24.5" customHeight="1" spans="1:4">
      <c r="A900" s="103" t="s">
        <v>820</v>
      </c>
      <c r="B900" s="96"/>
      <c r="C900" s="110"/>
      <c r="D900" s="97"/>
    </row>
    <row r="901" ht="24.5" customHeight="1" spans="1:4">
      <c r="A901" s="103" t="s">
        <v>821</v>
      </c>
      <c r="B901" s="96"/>
      <c r="C901" s="110"/>
      <c r="D901" s="97"/>
    </row>
    <row r="902" ht="24.5" customHeight="1" spans="1:4">
      <c r="A902" s="103" t="s">
        <v>822</v>
      </c>
      <c r="B902" s="96">
        <v>12331</v>
      </c>
      <c r="C902" s="110">
        <v>12331</v>
      </c>
      <c r="D902" s="97"/>
    </row>
    <row r="903" ht="24.5" customHeight="1" spans="1:4">
      <c r="A903" s="108" t="s">
        <v>823</v>
      </c>
      <c r="B903" s="96"/>
      <c r="C903" s="110"/>
      <c r="D903" s="97"/>
    </row>
    <row r="904" ht="24.5" customHeight="1" spans="1:4">
      <c r="A904" s="103" t="s">
        <v>731</v>
      </c>
      <c r="B904" s="96"/>
      <c r="C904" s="110"/>
      <c r="D904" s="97"/>
    </row>
    <row r="905" ht="24.5" customHeight="1" spans="1:4">
      <c r="A905" s="103" t="s">
        <v>732</v>
      </c>
      <c r="B905" s="96"/>
      <c r="C905" s="110"/>
      <c r="D905" s="97"/>
    </row>
    <row r="906" ht="24.5" customHeight="1" spans="1:4">
      <c r="A906" s="103" t="s">
        <v>733</v>
      </c>
      <c r="B906" s="96"/>
      <c r="C906" s="110"/>
      <c r="D906" s="97"/>
    </row>
    <row r="907" ht="24.5" customHeight="1" spans="1:4">
      <c r="A907" s="103" t="s">
        <v>824</v>
      </c>
      <c r="B907" s="96"/>
      <c r="C907" s="110"/>
      <c r="D907" s="97"/>
    </row>
    <row r="908" ht="24.5" customHeight="1" spans="1:4">
      <c r="A908" s="103" t="s">
        <v>825</v>
      </c>
      <c r="B908" s="96"/>
      <c r="C908" s="110"/>
      <c r="D908" s="97"/>
    </row>
    <row r="909" ht="24.5" customHeight="1" spans="1:4">
      <c r="A909" s="103" t="s">
        <v>826</v>
      </c>
      <c r="B909" s="96"/>
      <c r="C909" s="110"/>
      <c r="D909" s="97"/>
    </row>
    <row r="910" ht="24.5" customHeight="1" spans="1:4">
      <c r="A910" s="103" t="s">
        <v>827</v>
      </c>
      <c r="B910" s="96"/>
      <c r="C910" s="110"/>
      <c r="D910" s="97"/>
    </row>
    <row r="911" ht="24.5" customHeight="1" spans="1:4">
      <c r="A911" s="103" t="s">
        <v>828</v>
      </c>
      <c r="B911" s="96"/>
      <c r="C911" s="110"/>
      <c r="D911" s="97"/>
    </row>
    <row r="912" ht="24.5" customHeight="1" spans="1:4">
      <c r="A912" s="103" t="s">
        <v>829</v>
      </c>
      <c r="B912" s="96"/>
      <c r="C912" s="110"/>
      <c r="D912" s="97"/>
    </row>
    <row r="913" ht="24.5" customHeight="1" spans="1:4">
      <c r="A913" s="103" t="s">
        <v>830</v>
      </c>
      <c r="B913" s="96"/>
      <c r="C913" s="110"/>
      <c r="D913" s="97"/>
    </row>
    <row r="914" ht="24.5" customHeight="1" spans="1:4">
      <c r="A914" s="108" t="s">
        <v>831</v>
      </c>
      <c r="B914" s="96">
        <v>299</v>
      </c>
      <c r="C914" s="110">
        <v>210</v>
      </c>
      <c r="D914" s="97">
        <v>89</v>
      </c>
    </row>
    <row r="915" ht="24.5" customHeight="1" spans="1:4">
      <c r="A915" s="103" t="s">
        <v>731</v>
      </c>
      <c r="B915" s="96"/>
      <c r="C915" s="110"/>
      <c r="D915" s="97"/>
    </row>
    <row r="916" ht="24.5" customHeight="1" spans="1:4">
      <c r="A916" s="103" t="s">
        <v>732</v>
      </c>
      <c r="B916" s="96"/>
      <c r="C916" s="110"/>
      <c r="D916" s="97"/>
    </row>
    <row r="917" ht="24.5" customHeight="1" spans="1:4">
      <c r="A917" s="103" t="s">
        <v>733</v>
      </c>
      <c r="B917" s="96"/>
      <c r="C917" s="110"/>
      <c r="D917" s="97"/>
    </row>
    <row r="918" ht="24.5" customHeight="1" spans="1:4">
      <c r="A918" s="103" t="s">
        <v>832</v>
      </c>
      <c r="B918" s="96"/>
      <c r="C918" s="110"/>
      <c r="D918" s="97"/>
    </row>
    <row r="919" ht="24.5" customHeight="1" spans="1:4">
      <c r="A919" s="103" t="s">
        <v>833</v>
      </c>
      <c r="B919" s="96"/>
      <c r="C919" s="110"/>
      <c r="D919" s="97"/>
    </row>
    <row r="920" ht="24.5" customHeight="1" spans="1:4">
      <c r="A920" s="103" t="s">
        <v>834</v>
      </c>
      <c r="B920" s="96"/>
      <c r="C920" s="110"/>
      <c r="D920" s="97"/>
    </row>
    <row r="921" ht="24.5" customHeight="1" spans="1:4">
      <c r="A921" s="103" t="s">
        <v>835</v>
      </c>
      <c r="B921" s="96"/>
      <c r="C921" s="110"/>
      <c r="D921" s="97"/>
    </row>
    <row r="922" ht="24.5" customHeight="1" spans="1:4">
      <c r="A922" s="103" t="s">
        <v>836</v>
      </c>
      <c r="B922" s="96"/>
      <c r="C922" s="110"/>
      <c r="D922" s="97"/>
    </row>
    <row r="923" ht="24.5" customHeight="1" spans="1:4">
      <c r="A923" s="103" t="s">
        <v>837</v>
      </c>
      <c r="B923" s="96"/>
      <c r="C923" s="110"/>
      <c r="D923" s="97"/>
    </row>
    <row r="924" ht="24.5" customHeight="1" spans="1:4">
      <c r="A924" s="103" t="s">
        <v>838</v>
      </c>
      <c r="B924" s="96">
        <v>299</v>
      </c>
      <c r="C924" s="110">
        <v>210</v>
      </c>
      <c r="D924" s="97">
        <v>89</v>
      </c>
    </row>
    <row r="925" ht="24.5" customHeight="1" spans="1:4">
      <c r="A925" s="108" t="s">
        <v>839</v>
      </c>
      <c r="B925" s="96"/>
      <c r="C925" s="106"/>
      <c r="D925" s="97"/>
    </row>
    <row r="926" ht="24.5" customHeight="1" spans="1:4">
      <c r="A926" s="103" t="s">
        <v>840</v>
      </c>
      <c r="B926" s="96"/>
      <c r="C926" s="110"/>
      <c r="D926" s="97"/>
    </row>
    <row r="927" ht="24.5" customHeight="1" spans="1:4">
      <c r="A927" s="103" t="s">
        <v>841</v>
      </c>
      <c r="B927" s="96"/>
      <c r="C927" s="110"/>
      <c r="D927" s="97"/>
    </row>
    <row r="928" ht="24.5" customHeight="1" spans="1:4">
      <c r="A928" s="103" t="s">
        <v>842</v>
      </c>
      <c r="B928" s="96"/>
      <c r="C928" s="110"/>
      <c r="D928" s="97"/>
    </row>
    <row r="929" ht="24.5" customHeight="1" spans="1:4">
      <c r="A929" s="103" t="s">
        <v>843</v>
      </c>
      <c r="B929" s="96"/>
      <c r="C929" s="110"/>
      <c r="D929" s="97"/>
    </row>
    <row r="930" ht="24.5" customHeight="1" spans="1:4">
      <c r="A930" s="103" t="s">
        <v>844</v>
      </c>
      <c r="B930" s="96"/>
      <c r="C930" s="110"/>
      <c r="D930" s="97"/>
    </row>
    <row r="931" ht="24.5" customHeight="1" spans="1:4">
      <c r="A931" s="108" t="s">
        <v>845</v>
      </c>
      <c r="B931" s="96">
        <v>624</v>
      </c>
      <c r="C931" s="110">
        <v>624</v>
      </c>
      <c r="D931" s="97"/>
    </row>
    <row r="932" ht="24.5" customHeight="1" spans="1:4">
      <c r="A932" s="103" t="s">
        <v>846</v>
      </c>
      <c r="B932" s="96">
        <v>150</v>
      </c>
      <c r="C932" s="110">
        <v>150</v>
      </c>
      <c r="D932" s="97"/>
    </row>
    <row r="933" ht="24.5" customHeight="1" spans="1:4">
      <c r="A933" s="103" t="s">
        <v>847</v>
      </c>
      <c r="B933" s="96"/>
      <c r="C933" s="110"/>
      <c r="D933" s="97"/>
    </row>
    <row r="934" ht="24.5" customHeight="1" spans="1:4">
      <c r="A934" s="103" t="s">
        <v>848</v>
      </c>
      <c r="B934" s="96">
        <v>244</v>
      </c>
      <c r="C934" s="110">
        <v>244</v>
      </c>
      <c r="D934" s="97"/>
    </row>
    <row r="935" ht="24.5" customHeight="1" spans="1:4">
      <c r="A935" s="103" t="s">
        <v>849</v>
      </c>
      <c r="B935" s="96"/>
      <c r="C935" s="110"/>
      <c r="D935" s="97"/>
    </row>
    <row r="936" ht="24.5" customHeight="1" spans="1:4">
      <c r="A936" s="103" t="s">
        <v>850</v>
      </c>
      <c r="B936" s="96"/>
      <c r="C936" s="110"/>
      <c r="D936" s="97"/>
    </row>
    <row r="937" ht="24.5" customHeight="1" spans="1:4">
      <c r="A937" s="103" t="s">
        <v>851</v>
      </c>
      <c r="B937" s="96">
        <v>230</v>
      </c>
      <c r="C937" s="110">
        <v>230</v>
      </c>
      <c r="D937" s="97"/>
    </row>
    <row r="938" ht="24.5" customHeight="1" spans="1:4">
      <c r="A938" s="108" t="s">
        <v>852</v>
      </c>
      <c r="B938" s="96">
        <v>26</v>
      </c>
      <c r="C938" s="110">
        <v>26</v>
      </c>
      <c r="D938" s="97"/>
    </row>
    <row r="939" ht="24.5" customHeight="1" spans="1:4">
      <c r="A939" s="103" t="s">
        <v>853</v>
      </c>
      <c r="B939" s="96"/>
      <c r="C939" s="110"/>
      <c r="D939" s="97"/>
    </row>
    <row r="940" ht="24.5" customHeight="1" spans="1:4">
      <c r="A940" s="103" t="s">
        <v>854</v>
      </c>
      <c r="B940" s="96"/>
      <c r="C940" s="110"/>
      <c r="D940" s="97"/>
    </row>
    <row r="941" ht="24.5" customHeight="1" spans="1:4">
      <c r="A941" s="103" t="s">
        <v>855</v>
      </c>
      <c r="B941" s="96">
        <v>16</v>
      </c>
      <c r="C941" s="110">
        <v>16</v>
      </c>
      <c r="D941" s="97"/>
    </row>
    <row r="942" ht="24.5" customHeight="1" spans="1:4">
      <c r="A942" s="103" t="s">
        <v>856</v>
      </c>
      <c r="B942" s="96">
        <v>10</v>
      </c>
      <c r="C942" s="110">
        <v>10</v>
      </c>
      <c r="D942" s="97"/>
    </row>
    <row r="943" ht="24.5" customHeight="1" spans="1:4">
      <c r="A943" s="103" t="s">
        <v>857</v>
      </c>
      <c r="B943" s="96"/>
      <c r="C943" s="110"/>
      <c r="D943" s="97"/>
    </row>
    <row r="944" ht="24.5" customHeight="1" spans="1:4">
      <c r="A944" s="103" t="s">
        <v>858</v>
      </c>
      <c r="B944" s="96"/>
      <c r="C944" s="110"/>
      <c r="D944" s="97"/>
    </row>
    <row r="945" ht="24.5" customHeight="1" spans="1:4">
      <c r="A945" s="108" t="s">
        <v>859</v>
      </c>
      <c r="B945" s="96"/>
      <c r="C945" s="110"/>
      <c r="D945" s="97"/>
    </row>
    <row r="946" ht="24.5" customHeight="1" spans="1:4">
      <c r="A946" s="103" t="s">
        <v>860</v>
      </c>
      <c r="B946" s="96"/>
      <c r="C946" s="110"/>
      <c r="D946" s="97"/>
    </row>
    <row r="947" ht="24.5" customHeight="1" spans="1:4">
      <c r="A947" s="103" t="s">
        <v>861</v>
      </c>
      <c r="B947" s="96"/>
      <c r="C947" s="110"/>
      <c r="D947" s="97"/>
    </row>
    <row r="948" ht="24.5" customHeight="1" spans="1:4">
      <c r="A948" s="103" t="s">
        <v>862</v>
      </c>
      <c r="B948" s="96"/>
      <c r="C948" s="110"/>
      <c r="D948" s="97"/>
    </row>
    <row r="949" ht="24.5" customHeight="1" spans="1:4">
      <c r="A949" s="108" t="s">
        <v>863</v>
      </c>
      <c r="B949" s="96">
        <v>246</v>
      </c>
      <c r="C949" s="110">
        <v>246</v>
      </c>
      <c r="D949" s="97"/>
    </row>
    <row r="950" ht="24.5" customHeight="1" spans="1:4">
      <c r="A950" s="103" t="s">
        <v>864</v>
      </c>
      <c r="B950" s="96"/>
      <c r="C950" s="110"/>
      <c r="D950" s="97"/>
    </row>
    <row r="951" ht="24.5" customHeight="1" spans="1:4">
      <c r="A951" s="103" t="s">
        <v>865</v>
      </c>
      <c r="B951" s="96">
        <v>246</v>
      </c>
      <c r="C951" s="110">
        <v>246</v>
      </c>
      <c r="D951" s="97"/>
    </row>
    <row r="952" ht="24.5" customHeight="1" spans="1:4">
      <c r="A952" s="108" t="s">
        <v>866</v>
      </c>
      <c r="B952" s="96"/>
      <c r="C952" s="110"/>
      <c r="D952" s="97"/>
    </row>
    <row r="953" ht="24.5" customHeight="1" spans="1:4">
      <c r="A953" s="108" t="s">
        <v>867</v>
      </c>
      <c r="B953" s="96"/>
      <c r="C953" s="110"/>
      <c r="D953" s="97"/>
    </row>
    <row r="954" ht="24.5" customHeight="1" spans="1:4">
      <c r="A954" s="103" t="s">
        <v>731</v>
      </c>
      <c r="B954" s="96"/>
      <c r="C954" s="110"/>
      <c r="D954" s="97"/>
    </row>
    <row r="955" ht="24.5" customHeight="1" spans="1:4">
      <c r="A955" s="103" t="s">
        <v>732</v>
      </c>
      <c r="B955" s="96"/>
      <c r="C955" s="110"/>
      <c r="D955" s="97"/>
    </row>
    <row r="956" ht="24.5" customHeight="1" spans="1:4">
      <c r="A956" s="103" t="s">
        <v>733</v>
      </c>
      <c r="B956" s="96"/>
      <c r="C956" s="110"/>
      <c r="D956" s="97"/>
    </row>
    <row r="957" ht="24.5" customHeight="1" spans="1:4">
      <c r="A957" s="103" t="s">
        <v>868</v>
      </c>
      <c r="B957" s="96"/>
      <c r="C957" s="110"/>
      <c r="D957" s="97"/>
    </row>
    <row r="958" ht="24.5" customHeight="1" spans="1:4">
      <c r="A958" s="103" t="s">
        <v>869</v>
      </c>
      <c r="B958" s="96"/>
      <c r="C958" s="110"/>
      <c r="D958" s="97"/>
    </row>
    <row r="959" ht="24.5" customHeight="1" spans="1:4">
      <c r="A959" s="103" t="s">
        <v>870</v>
      </c>
      <c r="B959" s="96"/>
      <c r="C959" s="110"/>
      <c r="D959" s="97"/>
    </row>
    <row r="960" ht="24.5" customHeight="1" spans="1:4">
      <c r="A960" s="103" t="s">
        <v>871</v>
      </c>
      <c r="B960" s="96"/>
      <c r="C960" s="110"/>
      <c r="D960" s="97"/>
    </row>
    <row r="961" ht="24.5" customHeight="1" spans="1:4">
      <c r="A961" s="103" t="s">
        <v>872</v>
      </c>
      <c r="B961" s="96"/>
      <c r="C961" s="110"/>
      <c r="D961" s="97"/>
    </row>
    <row r="962" ht="24.5" customHeight="1" spans="1:4">
      <c r="A962" s="103" t="s">
        <v>873</v>
      </c>
      <c r="B962" s="96"/>
      <c r="C962" s="110"/>
      <c r="D962" s="97"/>
    </row>
    <row r="963" ht="24.5" customHeight="1" spans="1:4">
      <c r="A963" s="103" t="s">
        <v>874</v>
      </c>
      <c r="B963" s="96"/>
      <c r="C963" s="110"/>
      <c r="D963" s="97"/>
    </row>
    <row r="964" ht="24.5" customHeight="1" spans="1:4">
      <c r="A964" s="103" t="s">
        <v>875</v>
      </c>
      <c r="B964" s="96"/>
      <c r="C964" s="110"/>
      <c r="D964" s="97"/>
    </row>
    <row r="965" ht="24.5" customHeight="1" spans="1:4">
      <c r="A965" s="103" t="s">
        <v>876</v>
      </c>
      <c r="B965" s="96"/>
      <c r="C965" s="110"/>
      <c r="D965" s="97"/>
    </row>
    <row r="966" ht="24.5" customHeight="1" spans="1:4">
      <c r="A966" s="103" t="s">
        <v>877</v>
      </c>
      <c r="B966" s="96"/>
      <c r="C966" s="110"/>
      <c r="D966" s="97"/>
    </row>
    <row r="967" ht="24.5" customHeight="1" spans="1:4">
      <c r="A967" s="103" t="s">
        <v>878</v>
      </c>
      <c r="B967" s="96"/>
      <c r="C967" s="110"/>
      <c r="D967" s="97"/>
    </row>
    <row r="968" ht="24.5" customHeight="1" spans="1:4">
      <c r="A968" s="103" t="s">
        <v>879</v>
      </c>
      <c r="B968" s="96"/>
      <c r="C968" s="110"/>
      <c r="D968" s="97"/>
    </row>
    <row r="969" ht="24.5" customHeight="1" spans="1:4">
      <c r="A969" s="103" t="s">
        <v>880</v>
      </c>
      <c r="B969" s="96"/>
      <c r="C969" s="110"/>
      <c r="D969" s="97"/>
    </row>
    <row r="970" ht="24.5" customHeight="1" spans="1:4">
      <c r="A970" s="103" t="s">
        <v>881</v>
      </c>
      <c r="B970" s="96"/>
      <c r="C970" s="110"/>
      <c r="D970" s="97"/>
    </row>
    <row r="971" ht="24.5" customHeight="1" spans="1:4">
      <c r="A971" s="103" t="s">
        <v>882</v>
      </c>
      <c r="B971" s="96"/>
      <c r="C971" s="110"/>
      <c r="D971" s="97"/>
    </row>
    <row r="972" ht="24.5" customHeight="1" spans="1:4">
      <c r="A972" s="103" t="s">
        <v>883</v>
      </c>
      <c r="B972" s="96"/>
      <c r="C972" s="110"/>
      <c r="D972" s="97"/>
    </row>
    <row r="973" ht="24.5" customHeight="1" spans="1:4">
      <c r="A973" s="103" t="s">
        <v>884</v>
      </c>
      <c r="B973" s="96"/>
      <c r="C973" s="110"/>
      <c r="D973" s="97"/>
    </row>
    <row r="974" ht="24.5" customHeight="1" spans="1:4">
      <c r="A974" s="103" t="s">
        <v>885</v>
      </c>
      <c r="B974" s="96"/>
      <c r="C974" s="110"/>
      <c r="D974" s="97"/>
    </row>
    <row r="975" ht="24.5" customHeight="1" spans="1:4">
      <c r="A975" s="103" t="s">
        <v>886</v>
      </c>
      <c r="B975" s="96"/>
      <c r="C975" s="110"/>
      <c r="D975" s="97"/>
    </row>
    <row r="976" ht="24.5" customHeight="1" spans="1:4">
      <c r="A976" s="103" t="s">
        <v>887</v>
      </c>
      <c r="B976" s="96"/>
      <c r="C976" s="110"/>
      <c r="D976" s="97"/>
    </row>
    <row r="977" ht="24.5" customHeight="1" spans="1:4">
      <c r="A977" s="103" t="s">
        <v>888</v>
      </c>
      <c r="B977" s="96"/>
      <c r="C977" s="110"/>
      <c r="D977" s="97"/>
    </row>
    <row r="978" ht="24.5" customHeight="1" spans="1:4">
      <c r="A978" s="103" t="s">
        <v>889</v>
      </c>
      <c r="B978" s="96"/>
      <c r="C978" s="110"/>
      <c r="D978" s="97"/>
    </row>
    <row r="979" ht="24.5" customHeight="1" spans="1:4">
      <c r="A979" s="103" t="s">
        <v>890</v>
      </c>
      <c r="B979" s="96"/>
      <c r="C979" s="110"/>
      <c r="D979" s="97"/>
    </row>
    <row r="980" ht="24.5" customHeight="1" spans="1:4">
      <c r="A980" s="103" t="s">
        <v>891</v>
      </c>
      <c r="B980" s="96"/>
      <c r="C980" s="110"/>
      <c r="D980" s="97"/>
    </row>
    <row r="981" ht="24.5" customHeight="1" spans="1:4">
      <c r="A981" s="103" t="s">
        <v>892</v>
      </c>
      <c r="B981" s="96"/>
      <c r="C981" s="110"/>
      <c r="D981" s="97"/>
    </row>
    <row r="982" ht="24.5" customHeight="1" spans="1:4">
      <c r="A982" s="103" t="s">
        <v>893</v>
      </c>
      <c r="B982" s="96"/>
      <c r="C982" s="110"/>
      <c r="D982" s="97"/>
    </row>
    <row r="983" ht="24.5" customHeight="1" spans="1:4">
      <c r="A983" s="108" t="s">
        <v>894</v>
      </c>
      <c r="B983" s="96"/>
      <c r="C983" s="110"/>
      <c r="D983" s="97"/>
    </row>
    <row r="984" ht="24.5" customHeight="1" spans="1:4">
      <c r="A984" s="103" t="s">
        <v>731</v>
      </c>
      <c r="B984" s="96"/>
      <c r="C984" s="110"/>
      <c r="D984" s="97"/>
    </row>
    <row r="985" ht="24.5" customHeight="1" spans="1:4">
      <c r="A985" s="103" t="s">
        <v>732</v>
      </c>
      <c r="B985" s="96"/>
      <c r="C985" s="110"/>
      <c r="D985" s="97"/>
    </row>
    <row r="986" ht="24.5" customHeight="1" spans="1:4">
      <c r="A986" s="103" t="s">
        <v>733</v>
      </c>
      <c r="B986" s="96"/>
      <c r="C986" s="110"/>
      <c r="D986" s="97"/>
    </row>
    <row r="987" ht="24.5" customHeight="1" spans="1:4">
      <c r="A987" s="103" t="s">
        <v>895</v>
      </c>
      <c r="B987" s="96"/>
      <c r="C987" s="110"/>
      <c r="D987" s="97"/>
    </row>
    <row r="988" ht="24.5" customHeight="1" spans="1:4">
      <c r="A988" s="103" t="s">
        <v>896</v>
      </c>
      <c r="B988" s="96"/>
      <c r="C988" s="110"/>
      <c r="D988" s="97"/>
    </row>
    <row r="989" ht="24.5" customHeight="1" spans="1:4">
      <c r="A989" s="103" t="s">
        <v>897</v>
      </c>
      <c r="B989" s="96"/>
      <c r="C989" s="110"/>
      <c r="D989" s="97"/>
    </row>
    <row r="990" ht="24.5" customHeight="1" spans="1:4">
      <c r="A990" s="103" t="s">
        <v>898</v>
      </c>
      <c r="B990" s="96"/>
      <c r="C990" s="110"/>
      <c r="D990" s="97"/>
    </row>
    <row r="991" ht="24.5" customHeight="1" spans="1:4">
      <c r="A991" s="103" t="s">
        <v>899</v>
      </c>
      <c r="B991" s="96"/>
      <c r="C991" s="110"/>
      <c r="D991" s="97"/>
    </row>
    <row r="992" ht="24.5" customHeight="1" spans="1:4">
      <c r="A992" s="103" t="s">
        <v>900</v>
      </c>
      <c r="B992" s="96"/>
      <c r="C992" s="110"/>
      <c r="D992" s="97"/>
    </row>
    <row r="993" ht="24.5" customHeight="1" spans="1:4">
      <c r="A993" s="108" t="s">
        <v>901</v>
      </c>
      <c r="B993" s="96"/>
      <c r="C993" s="110"/>
      <c r="D993" s="97"/>
    </row>
    <row r="994" ht="24.5" customHeight="1" spans="1:4">
      <c r="A994" s="103" t="s">
        <v>731</v>
      </c>
      <c r="B994" s="96"/>
      <c r="C994" s="110"/>
      <c r="D994" s="97"/>
    </row>
    <row r="995" ht="24.5" customHeight="1" spans="1:4">
      <c r="A995" s="103" t="s">
        <v>732</v>
      </c>
      <c r="B995" s="96"/>
      <c r="C995" s="110"/>
      <c r="D995" s="97"/>
    </row>
    <row r="996" ht="24.5" customHeight="1" spans="1:4">
      <c r="A996" s="103" t="s">
        <v>733</v>
      </c>
      <c r="B996" s="96"/>
      <c r="C996" s="110"/>
      <c r="D996" s="97"/>
    </row>
    <row r="997" ht="24.5" customHeight="1" spans="1:4">
      <c r="A997" s="103" t="s">
        <v>902</v>
      </c>
      <c r="B997" s="96"/>
      <c r="C997" s="110"/>
      <c r="D997" s="97"/>
    </row>
    <row r="998" ht="24.5" customHeight="1" spans="1:4">
      <c r="A998" s="103" t="s">
        <v>903</v>
      </c>
      <c r="B998" s="96"/>
      <c r="C998" s="110"/>
      <c r="D998" s="97"/>
    </row>
    <row r="999" ht="24.5" customHeight="1" spans="1:4">
      <c r="A999" s="103" t="s">
        <v>904</v>
      </c>
      <c r="B999" s="96"/>
      <c r="C999" s="110"/>
      <c r="D999" s="97"/>
    </row>
    <row r="1000" ht="24.5" customHeight="1" spans="1:4">
      <c r="A1000" s="103" t="s">
        <v>905</v>
      </c>
      <c r="B1000" s="96"/>
      <c r="C1000" s="110"/>
      <c r="D1000" s="97"/>
    </row>
    <row r="1001" ht="24.5" customHeight="1" spans="1:4">
      <c r="A1001" s="103" t="s">
        <v>906</v>
      </c>
      <c r="B1001" s="96"/>
      <c r="C1001" s="110"/>
      <c r="D1001" s="97"/>
    </row>
    <row r="1002" ht="24.5" customHeight="1" spans="1:4">
      <c r="A1002" s="103" t="s">
        <v>907</v>
      </c>
      <c r="B1002" s="96"/>
      <c r="C1002" s="110"/>
      <c r="D1002" s="97"/>
    </row>
    <row r="1003" ht="24.5" customHeight="1" spans="1:4">
      <c r="A1003" s="108" t="s">
        <v>908</v>
      </c>
      <c r="B1003" s="96"/>
      <c r="C1003" s="110"/>
      <c r="D1003" s="97"/>
    </row>
    <row r="1004" ht="24.5" customHeight="1" spans="1:4">
      <c r="A1004" s="103" t="s">
        <v>909</v>
      </c>
      <c r="B1004" s="96"/>
      <c r="C1004" s="110"/>
      <c r="D1004" s="97"/>
    </row>
    <row r="1005" ht="24.5" customHeight="1" spans="1:4">
      <c r="A1005" s="103" t="s">
        <v>910</v>
      </c>
      <c r="B1005" s="96"/>
      <c r="C1005" s="110"/>
      <c r="D1005" s="97"/>
    </row>
    <row r="1006" ht="24.5" customHeight="1" spans="1:4">
      <c r="A1006" s="103" t="s">
        <v>911</v>
      </c>
      <c r="B1006" s="96"/>
      <c r="C1006" s="110"/>
      <c r="D1006" s="97"/>
    </row>
    <row r="1007" ht="24.5" customHeight="1" spans="1:4">
      <c r="A1007" s="103" t="s">
        <v>912</v>
      </c>
      <c r="B1007" s="96"/>
      <c r="C1007" s="110"/>
      <c r="D1007" s="97"/>
    </row>
    <row r="1008" ht="24.5" customHeight="1" spans="1:4">
      <c r="A1008" s="108" t="s">
        <v>913</v>
      </c>
      <c r="B1008" s="96"/>
      <c r="C1008" s="110"/>
      <c r="D1008" s="97"/>
    </row>
    <row r="1009" ht="24.5" customHeight="1" spans="1:4">
      <c r="A1009" s="103" t="s">
        <v>731</v>
      </c>
      <c r="B1009" s="96"/>
      <c r="C1009" s="110"/>
      <c r="D1009" s="97"/>
    </row>
    <row r="1010" ht="24.5" customHeight="1" spans="1:4">
      <c r="A1010" s="103" t="s">
        <v>732</v>
      </c>
      <c r="B1010" s="96"/>
      <c r="C1010" s="110"/>
      <c r="D1010" s="97"/>
    </row>
    <row r="1011" ht="24.5" customHeight="1" spans="1:4">
      <c r="A1011" s="103" t="s">
        <v>733</v>
      </c>
      <c r="B1011" s="96"/>
      <c r="C1011" s="110"/>
      <c r="D1011" s="97"/>
    </row>
    <row r="1012" ht="24.5" customHeight="1" spans="1:4">
      <c r="A1012" s="103" t="s">
        <v>899</v>
      </c>
      <c r="B1012" s="96"/>
      <c r="C1012" s="110"/>
      <c r="D1012" s="97"/>
    </row>
    <row r="1013" ht="24.5" customHeight="1" spans="1:4">
      <c r="A1013" s="103" t="s">
        <v>914</v>
      </c>
      <c r="B1013" s="96"/>
      <c r="C1013" s="110"/>
      <c r="D1013" s="97"/>
    </row>
    <row r="1014" ht="24.5" customHeight="1" spans="1:4">
      <c r="A1014" s="103" t="s">
        <v>915</v>
      </c>
      <c r="B1014" s="96"/>
      <c r="C1014" s="110"/>
      <c r="D1014" s="97"/>
    </row>
    <row r="1015" ht="24.5" customHeight="1" spans="1:4">
      <c r="A1015" s="108" t="s">
        <v>916</v>
      </c>
      <c r="B1015" s="96"/>
      <c r="C1015" s="110"/>
      <c r="D1015" s="97"/>
    </row>
    <row r="1016" ht="24.5" customHeight="1" spans="1:4">
      <c r="A1016" s="103" t="s">
        <v>917</v>
      </c>
      <c r="B1016" s="96"/>
      <c r="C1016" s="110"/>
      <c r="D1016" s="97"/>
    </row>
    <row r="1017" ht="24.5" customHeight="1" spans="1:4">
      <c r="A1017" s="103" t="s">
        <v>918</v>
      </c>
      <c r="B1017" s="96"/>
      <c r="C1017" s="110"/>
      <c r="D1017" s="97"/>
    </row>
    <row r="1018" ht="24.5" customHeight="1" spans="1:4">
      <c r="A1018" s="103" t="s">
        <v>919</v>
      </c>
      <c r="B1018" s="96"/>
      <c r="C1018" s="110"/>
      <c r="D1018" s="97"/>
    </row>
    <row r="1019" ht="24.5" customHeight="1" spans="1:4">
      <c r="A1019" s="103" t="s">
        <v>920</v>
      </c>
      <c r="B1019" s="96"/>
      <c r="C1019" s="110"/>
      <c r="D1019" s="97"/>
    </row>
    <row r="1020" ht="24.5" customHeight="1" spans="1:4">
      <c r="A1020" s="108" t="s">
        <v>921</v>
      </c>
      <c r="B1020" s="96"/>
      <c r="C1020" s="110"/>
      <c r="D1020" s="97"/>
    </row>
    <row r="1021" ht="24.5" customHeight="1" spans="1:4">
      <c r="A1021" s="103" t="s">
        <v>922</v>
      </c>
      <c r="B1021" s="96"/>
      <c r="C1021" s="110"/>
      <c r="D1021" s="97"/>
    </row>
    <row r="1022" ht="24.5" customHeight="1" spans="1:4">
      <c r="A1022" s="103" t="s">
        <v>923</v>
      </c>
      <c r="B1022" s="96"/>
      <c r="C1022" s="110"/>
      <c r="D1022" s="97"/>
    </row>
    <row r="1023" ht="24.5" customHeight="1" spans="1:4">
      <c r="A1023" s="108" t="s">
        <v>924</v>
      </c>
      <c r="B1023" s="96">
        <v>16600</v>
      </c>
      <c r="C1023" s="110">
        <v>16600</v>
      </c>
      <c r="D1023" s="97"/>
    </row>
    <row r="1024" ht="24.5" customHeight="1" spans="1:4">
      <c r="A1024" s="108" t="s">
        <v>925</v>
      </c>
      <c r="B1024" s="96"/>
      <c r="C1024" s="110"/>
      <c r="D1024" s="97"/>
    </row>
    <row r="1025" ht="24.5" customHeight="1" spans="1:4">
      <c r="A1025" s="103" t="s">
        <v>731</v>
      </c>
      <c r="B1025" s="96"/>
      <c r="C1025" s="110"/>
      <c r="D1025" s="97"/>
    </row>
    <row r="1026" ht="24.5" customHeight="1" spans="1:4">
      <c r="A1026" s="103" t="s">
        <v>732</v>
      </c>
      <c r="B1026" s="96"/>
      <c r="C1026" s="110"/>
      <c r="D1026" s="97"/>
    </row>
    <row r="1027" ht="24.5" customHeight="1" spans="1:4">
      <c r="A1027" s="103" t="s">
        <v>733</v>
      </c>
      <c r="B1027" s="96"/>
      <c r="C1027" s="110"/>
      <c r="D1027" s="97"/>
    </row>
    <row r="1028" ht="24.5" customHeight="1" spans="1:4">
      <c r="A1028" s="103" t="s">
        <v>926</v>
      </c>
      <c r="B1028" s="96"/>
      <c r="C1028" s="110"/>
      <c r="D1028" s="97"/>
    </row>
    <row r="1029" ht="24.5" customHeight="1" spans="1:4">
      <c r="A1029" s="103" t="s">
        <v>927</v>
      </c>
      <c r="B1029" s="96"/>
      <c r="C1029" s="110"/>
      <c r="D1029" s="97"/>
    </row>
    <row r="1030" ht="24.5" customHeight="1" spans="1:4">
      <c r="A1030" s="103" t="s">
        <v>928</v>
      </c>
      <c r="B1030" s="96"/>
      <c r="C1030" s="110"/>
      <c r="D1030" s="97"/>
    </row>
    <row r="1031" ht="24.5" customHeight="1" spans="1:4">
      <c r="A1031" s="103" t="s">
        <v>929</v>
      </c>
      <c r="B1031" s="96"/>
      <c r="C1031" s="110"/>
      <c r="D1031" s="97"/>
    </row>
    <row r="1032" ht="24.5" customHeight="1" spans="1:4">
      <c r="A1032" s="103" t="s">
        <v>930</v>
      </c>
      <c r="B1032" s="96"/>
      <c r="C1032" s="110"/>
      <c r="D1032" s="97"/>
    </row>
    <row r="1033" ht="24.5" customHeight="1" spans="1:4">
      <c r="A1033" s="103" t="s">
        <v>931</v>
      </c>
      <c r="B1033" s="96"/>
      <c r="C1033" s="110"/>
      <c r="D1033" s="97"/>
    </row>
    <row r="1034" ht="24.5" customHeight="1" spans="1:4">
      <c r="A1034" s="108" t="s">
        <v>932</v>
      </c>
      <c r="B1034" s="96"/>
      <c r="C1034" s="110"/>
      <c r="D1034" s="97"/>
    </row>
    <row r="1035" ht="24.5" customHeight="1" spans="1:4">
      <c r="A1035" s="103" t="s">
        <v>731</v>
      </c>
      <c r="B1035" s="96"/>
      <c r="C1035" s="110"/>
      <c r="D1035" s="97"/>
    </row>
    <row r="1036" ht="24.5" customHeight="1" spans="1:4">
      <c r="A1036" s="103" t="s">
        <v>732</v>
      </c>
      <c r="B1036" s="96"/>
      <c r="C1036" s="110"/>
      <c r="D1036" s="97"/>
    </row>
    <row r="1037" ht="24.5" customHeight="1" spans="1:4">
      <c r="A1037" s="103" t="s">
        <v>733</v>
      </c>
      <c r="B1037" s="96"/>
      <c r="C1037" s="110"/>
      <c r="D1037" s="97"/>
    </row>
    <row r="1038" ht="24.5" customHeight="1" spans="1:4">
      <c r="A1038" s="103" t="s">
        <v>933</v>
      </c>
      <c r="B1038" s="96"/>
      <c r="C1038" s="110"/>
      <c r="D1038" s="97"/>
    </row>
    <row r="1039" ht="24.5" customHeight="1" spans="1:4">
      <c r="A1039" s="103" t="s">
        <v>934</v>
      </c>
      <c r="B1039" s="96"/>
      <c r="C1039" s="110"/>
      <c r="D1039" s="97"/>
    </row>
    <row r="1040" ht="24.5" customHeight="1" spans="1:4">
      <c r="A1040" s="103" t="s">
        <v>935</v>
      </c>
      <c r="B1040" s="96"/>
      <c r="C1040" s="110"/>
      <c r="D1040" s="97"/>
    </row>
    <row r="1041" ht="24.5" customHeight="1" spans="1:4">
      <c r="A1041" s="103" t="s">
        <v>936</v>
      </c>
      <c r="B1041" s="96"/>
      <c r="C1041" s="110"/>
      <c r="D1041" s="97"/>
    </row>
    <row r="1042" ht="24.5" customHeight="1" spans="1:4">
      <c r="A1042" s="103" t="s">
        <v>937</v>
      </c>
      <c r="B1042" s="96"/>
      <c r="C1042" s="110"/>
      <c r="D1042" s="97"/>
    </row>
    <row r="1043" ht="24.5" customHeight="1" spans="1:4">
      <c r="A1043" s="103" t="s">
        <v>938</v>
      </c>
      <c r="B1043" s="96"/>
      <c r="C1043" s="110"/>
      <c r="D1043" s="97"/>
    </row>
    <row r="1044" ht="24.5" customHeight="1" spans="1:4">
      <c r="A1044" s="103" t="s">
        <v>939</v>
      </c>
      <c r="B1044" s="96"/>
      <c r="C1044" s="110"/>
      <c r="D1044" s="97"/>
    </row>
    <row r="1045" ht="24.5" customHeight="1" spans="1:4">
      <c r="A1045" s="103" t="s">
        <v>940</v>
      </c>
      <c r="B1045" s="96"/>
      <c r="C1045" s="110"/>
      <c r="D1045" s="97"/>
    </row>
    <row r="1046" ht="24.5" customHeight="1" spans="1:4">
      <c r="A1046" s="103" t="s">
        <v>941</v>
      </c>
      <c r="B1046" s="96"/>
      <c r="C1046" s="110"/>
      <c r="D1046" s="97"/>
    </row>
    <row r="1047" ht="24.5" customHeight="1" spans="1:4">
      <c r="A1047" s="103" t="s">
        <v>942</v>
      </c>
      <c r="B1047" s="96"/>
      <c r="C1047" s="110"/>
      <c r="D1047" s="97"/>
    </row>
    <row r="1048" ht="24.5" customHeight="1" spans="1:4">
      <c r="A1048" s="103" t="s">
        <v>943</v>
      </c>
      <c r="B1048" s="96"/>
      <c r="C1048" s="110"/>
      <c r="D1048" s="97"/>
    </row>
    <row r="1049" ht="24.5" customHeight="1" spans="1:4">
      <c r="A1049" s="103" t="s">
        <v>944</v>
      </c>
      <c r="B1049" s="96"/>
      <c r="C1049" s="110"/>
      <c r="D1049" s="97"/>
    </row>
    <row r="1050" ht="24.5" customHeight="1" spans="1:4">
      <c r="A1050" s="108" t="s">
        <v>945</v>
      </c>
      <c r="B1050" s="96"/>
      <c r="C1050" s="110"/>
      <c r="D1050" s="97"/>
    </row>
    <row r="1051" ht="24.5" customHeight="1" spans="1:4">
      <c r="A1051" s="103" t="s">
        <v>731</v>
      </c>
      <c r="B1051" s="96"/>
      <c r="C1051" s="110"/>
      <c r="D1051" s="97"/>
    </row>
    <row r="1052" ht="24.5" customHeight="1" spans="1:4">
      <c r="A1052" s="103" t="s">
        <v>732</v>
      </c>
      <c r="B1052" s="96"/>
      <c r="C1052" s="110"/>
      <c r="D1052" s="97"/>
    </row>
    <row r="1053" ht="24.5" customHeight="1" spans="1:4">
      <c r="A1053" s="103" t="s">
        <v>733</v>
      </c>
      <c r="B1053" s="96"/>
      <c r="C1053" s="110"/>
      <c r="D1053" s="97"/>
    </row>
    <row r="1054" ht="24.5" customHeight="1" spans="1:4">
      <c r="A1054" s="103" t="s">
        <v>946</v>
      </c>
      <c r="B1054" s="96"/>
      <c r="C1054" s="110"/>
      <c r="D1054" s="97"/>
    </row>
    <row r="1055" ht="24.5" customHeight="1" spans="1:4">
      <c r="A1055" s="108" t="s">
        <v>947</v>
      </c>
      <c r="B1055" s="96">
        <v>100</v>
      </c>
      <c r="C1055" s="110">
        <v>100</v>
      </c>
      <c r="D1055" s="97"/>
    </row>
    <row r="1056" ht="24.5" customHeight="1" spans="1:4">
      <c r="A1056" s="103" t="s">
        <v>731</v>
      </c>
      <c r="B1056" s="96"/>
      <c r="C1056" s="110"/>
      <c r="D1056" s="97"/>
    </row>
    <row r="1057" ht="24.5" customHeight="1" spans="1:4">
      <c r="A1057" s="103" t="s">
        <v>732</v>
      </c>
      <c r="B1057" s="96"/>
      <c r="C1057" s="110"/>
      <c r="D1057" s="97"/>
    </row>
    <row r="1058" ht="24.5" customHeight="1" spans="1:4">
      <c r="A1058" s="103" t="s">
        <v>733</v>
      </c>
      <c r="B1058" s="96"/>
      <c r="C1058" s="110"/>
      <c r="D1058" s="97"/>
    </row>
    <row r="1059" ht="24.5" customHeight="1" spans="1:4">
      <c r="A1059" s="103" t="s">
        <v>948</v>
      </c>
      <c r="B1059" s="96"/>
      <c r="C1059" s="110"/>
      <c r="D1059" s="97"/>
    </row>
    <row r="1060" ht="24.5" customHeight="1" spans="1:4">
      <c r="A1060" s="103" t="s">
        <v>949</v>
      </c>
      <c r="B1060" s="96"/>
      <c r="C1060" s="110"/>
      <c r="D1060" s="97"/>
    </row>
    <row r="1061" ht="24.5" customHeight="1" spans="1:4">
      <c r="A1061" s="103" t="s">
        <v>950</v>
      </c>
      <c r="B1061" s="96"/>
      <c r="C1061" s="110"/>
      <c r="D1061" s="97"/>
    </row>
    <row r="1062" ht="24.5" customHeight="1" spans="1:4">
      <c r="A1062" s="103" t="s">
        <v>951</v>
      </c>
      <c r="B1062" s="96"/>
      <c r="C1062" s="110"/>
      <c r="D1062" s="97"/>
    </row>
    <row r="1063" ht="24.5" customHeight="1" spans="1:4">
      <c r="A1063" s="103" t="s">
        <v>952</v>
      </c>
      <c r="B1063" s="96"/>
      <c r="C1063" s="110"/>
      <c r="D1063" s="97"/>
    </row>
    <row r="1064" ht="24.5" customHeight="1" spans="1:4">
      <c r="A1064" s="103" t="s">
        <v>953</v>
      </c>
      <c r="B1064" s="96">
        <v>100</v>
      </c>
      <c r="C1064" s="110">
        <v>100</v>
      </c>
      <c r="D1064" s="97"/>
    </row>
    <row r="1065" ht="24.5" customHeight="1" spans="1:4">
      <c r="A1065" s="103" t="s">
        <v>954</v>
      </c>
      <c r="B1065" s="96"/>
      <c r="C1065" s="110"/>
      <c r="D1065" s="97"/>
    </row>
    <row r="1066" ht="24.5" customHeight="1" spans="1:4">
      <c r="A1066" s="103" t="s">
        <v>899</v>
      </c>
      <c r="B1066" s="96"/>
      <c r="C1066" s="110"/>
      <c r="D1066" s="97"/>
    </row>
    <row r="1067" ht="24.5" customHeight="1" spans="1:4">
      <c r="A1067" s="103" t="s">
        <v>955</v>
      </c>
      <c r="B1067" s="96"/>
      <c r="C1067" s="110"/>
      <c r="D1067" s="97"/>
    </row>
    <row r="1068" ht="24.5" customHeight="1" spans="1:4">
      <c r="A1068" s="103" t="s">
        <v>956</v>
      </c>
      <c r="B1068" s="96"/>
      <c r="C1068" s="110"/>
      <c r="D1068" s="97"/>
    </row>
    <row r="1069" ht="24.5" customHeight="1" spans="1:4">
      <c r="A1069" s="108" t="s">
        <v>957</v>
      </c>
      <c r="B1069" s="96">
        <v>95</v>
      </c>
      <c r="C1069" s="110">
        <v>95</v>
      </c>
      <c r="D1069" s="97"/>
    </row>
    <row r="1070" ht="24.5" customHeight="1" spans="1:4">
      <c r="A1070" s="103" t="s">
        <v>731</v>
      </c>
      <c r="B1070" s="96"/>
      <c r="C1070" s="110"/>
      <c r="D1070" s="97"/>
    </row>
    <row r="1071" ht="24.5" customHeight="1" spans="1:4">
      <c r="A1071" s="103" t="s">
        <v>732</v>
      </c>
      <c r="B1071" s="96"/>
      <c r="C1071" s="110"/>
      <c r="D1071" s="97"/>
    </row>
    <row r="1072" ht="24.5" customHeight="1" spans="1:4">
      <c r="A1072" s="103" t="s">
        <v>733</v>
      </c>
      <c r="B1072" s="96"/>
      <c r="C1072" s="110"/>
      <c r="D1072" s="97"/>
    </row>
    <row r="1073" ht="24.5" customHeight="1" spans="1:4">
      <c r="A1073" s="103" t="s">
        <v>958</v>
      </c>
      <c r="B1073" s="96"/>
      <c r="C1073" s="110"/>
      <c r="D1073" s="97"/>
    </row>
    <row r="1074" ht="24.5" customHeight="1" spans="1:4">
      <c r="A1074" s="103" t="s">
        <v>959</v>
      </c>
      <c r="B1074" s="96"/>
      <c r="C1074" s="110"/>
      <c r="D1074" s="97"/>
    </row>
    <row r="1075" ht="24.5" customHeight="1" spans="1:4">
      <c r="A1075" s="103" t="s">
        <v>960</v>
      </c>
      <c r="B1075" s="96"/>
      <c r="C1075" s="110"/>
      <c r="D1075" s="97"/>
    </row>
    <row r="1076" ht="24.5" customHeight="1" spans="1:4">
      <c r="A1076" s="103" t="s">
        <v>961</v>
      </c>
      <c r="B1076" s="96">
        <v>95</v>
      </c>
      <c r="C1076" s="110">
        <v>95</v>
      </c>
      <c r="D1076" s="97"/>
    </row>
    <row r="1077" ht="24.5" customHeight="1" spans="1:4">
      <c r="A1077" s="108" t="s">
        <v>962</v>
      </c>
      <c r="B1077" s="96"/>
      <c r="C1077" s="110"/>
      <c r="D1077" s="97"/>
    </row>
    <row r="1078" ht="24.5" customHeight="1" spans="1:4">
      <c r="A1078" s="103" t="s">
        <v>731</v>
      </c>
      <c r="B1078" s="96"/>
      <c r="C1078" s="110"/>
      <c r="D1078" s="97"/>
    </row>
    <row r="1079" ht="24.5" customHeight="1" spans="1:4">
      <c r="A1079" s="103" t="s">
        <v>732</v>
      </c>
      <c r="B1079" s="96"/>
      <c r="C1079" s="110"/>
      <c r="D1079" s="97"/>
    </row>
    <row r="1080" ht="24.5" customHeight="1" spans="1:4">
      <c r="A1080" s="103" t="s">
        <v>733</v>
      </c>
      <c r="B1080" s="96"/>
      <c r="C1080" s="110"/>
      <c r="D1080" s="97"/>
    </row>
    <row r="1081" ht="24.5" customHeight="1" spans="1:4">
      <c r="A1081" s="103" t="s">
        <v>963</v>
      </c>
      <c r="B1081" s="96"/>
      <c r="C1081" s="110"/>
      <c r="D1081" s="97"/>
    </row>
    <row r="1082" ht="24.5" customHeight="1" spans="1:4">
      <c r="A1082" s="103" t="s">
        <v>964</v>
      </c>
      <c r="B1082" s="96"/>
      <c r="C1082" s="110"/>
      <c r="D1082" s="97"/>
    </row>
    <row r="1083" ht="24.5" customHeight="1" spans="1:4">
      <c r="A1083" s="108" t="s">
        <v>965</v>
      </c>
      <c r="B1083" s="96">
        <v>16405</v>
      </c>
      <c r="C1083" s="110">
        <v>16405</v>
      </c>
      <c r="D1083" s="97"/>
    </row>
    <row r="1084" ht="24.5" customHeight="1" spans="1:4">
      <c r="A1084" s="103" t="s">
        <v>731</v>
      </c>
      <c r="B1084" s="96"/>
      <c r="C1084" s="110"/>
      <c r="D1084" s="97"/>
    </row>
    <row r="1085" ht="24.5" customHeight="1" spans="1:4">
      <c r="A1085" s="103" t="s">
        <v>732</v>
      </c>
      <c r="B1085" s="96"/>
      <c r="C1085" s="110"/>
      <c r="D1085" s="97"/>
    </row>
    <row r="1086" ht="24.5" customHeight="1" spans="1:4">
      <c r="A1086" s="103" t="s">
        <v>733</v>
      </c>
      <c r="B1086" s="96"/>
      <c r="C1086" s="110"/>
      <c r="D1086" s="97"/>
    </row>
    <row r="1087" ht="24.5" customHeight="1" spans="1:4">
      <c r="A1087" s="103" t="s">
        <v>966</v>
      </c>
      <c r="B1087" s="96"/>
      <c r="C1087" s="110"/>
      <c r="D1087" s="97"/>
    </row>
    <row r="1088" ht="24.5" customHeight="1" spans="1:4">
      <c r="A1088" s="103" t="s">
        <v>967</v>
      </c>
      <c r="B1088" s="96">
        <v>15000</v>
      </c>
      <c r="C1088" s="110">
        <v>15000</v>
      </c>
      <c r="D1088" s="97"/>
    </row>
    <row r="1089" ht="24.5" customHeight="1" spans="1:4">
      <c r="A1089" s="103" t="s">
        <v>968</v>
      </c>
      <c r="B1089" s="96">
        <v>1405</v>
      </c>
      <c r="C1089" s="110">
        <v>1405</v>
      </c>
      <c r="D1089" s="97"/>
    </row>
    <row r="1090" ht="24.5" customHeight="1" spans="1:4">
      <c r="A1090" s="108" t="s">
        <v>969</v>
      </c>
      <c r="B1090" s="96"/>
      <c r="C1090" s="110"/>
      <c r="D1090" s="97"/>
    </row>
    <row r="1091" ht="24.5" customHeight="1" spans="1:4">
      <c r="A1091" s="103" t="s">
        <v>970</v>
      </c>
      <c r="B1091" s="96"/>
      <c r="C1091" s="110"/>
      <c r="D1091" s="97"/>
    </row>
    <row r="1092" ht="24.5" customHeight="1" spans="1:4">
      <c r="A1092" s="103" t="s">
        <v>971</v>
      </c>
      <c r="B1092" s="96"/>
      <c r="C1092" s="110"/>
      <c r="D1092" s="97"/>
    </row>
    <row r="1093" ht="24.5" customHeight="1" spans="1:4">
      <c r="A1093" s="103" t="s">
        <v>972</v>
      </c>
      <c r="B1093" s="96"/>
      <c r="C1093" s="110"/>
      <c r="D1093" s="97"/>
    </row>
    <row r="1094" ht="24.5" customHeight="1" spans="1:4">
      <c r="A1094" s="103" t="s">
        <v>973</v>
      </c>
      <c r="B1094" s="96"/>
      <c r="C1094" s="110"/>
      <c r="D1094" s="97"/>
    </row>
    <row r="1095" ht="24.5" customHeight="1" spans="1:4">
      <c r="A1095" s="103" t="s">
        <v>974</v>
      </c>
      <c r="B1095" s="96"/>
      <c r="C1095" s="110"/>
      <c r="D1095" s="97"/>
    </row>
    <row r="1096" ht="24.5" customHeight="1" spans="1:4">
      <c r="A1096" s="103" t="s">
        <v>975</v>
      </c>
      <c r="B1096" s="96"/>
      <c r="C1096" s="110"/>
      <c r="D1096" s="97"/>
    </row>
    <row r="1097" ht="24.5" customHeight="1" spans="1:4">
      <c r="A1097" s="108" t="s">
        <v>976</v>
      </c>
      <c r="B1097" s="96"/>
      <c r="C1097" s="110"/>
      <c r="D1097" s="97"/>
    </row>
    <row r="1098" ht="24.5" customHeight="1" spans="1:4">
      <c r="A1098" s="108" t="s">
        <v>977</v>
      </c>
      <c r="B1098" s="96"/>
      <c r="C1098" s="110"/>
      <c r="D1098" s="97"/>
    </row>
    <row r="1099" ht="24.5" customHeight="1" spans="1:4">
      <c r="A1099" s="103" t="s">
        <v>731</v>
      </c>
      <c r="B1099" s="96"/>
      <c r="C1099" s="110"/>
      <c r="D1099" s="97"/>
    </row>
    <row r="1100" ht="24.5" customHeight="1" spans="1:4">
      <c r="A1100" s="103" t="s">
        <v>732</v>
      </c>
      <c r="B1100" s="96"/>
      <c r="C1100" s="110"/>
      <c r="D1100" s="97"/>
    </row>
    <row r="1101" ht="24.5" customHeight="1" spans="1:4">
      <c r="A1101" s="103" t="s">
        <v>733</v>
      </c>
      <c r="B1101" s="96"/>
      <c r="C1101" s="110"/>
      <c r="D1101" s="97"/>
    </row>
    <row r="1102" ht="24.5" customHeight="1" spans="1:4">
      <c r="A1102" s="103" t="s">
        <v>978</v>
      </c>
      <c r="B1102" s="96"/>
      <c r="C1102" s="110"/>
      <c r="D1102" s="97"/>
    </row>
    <row r="1103" ht="24.5" customHeight="1" spans="1:4">
      <c r="A1103" s="103" t="s">
        <v>979</v>
      </c>
      <c r="B1103" s="96"/>
      <c r="C1103" s="110"/>
      <c r="D1103" s="97"/>
    </row>
    <row r="1104" ht="24.5" customHeight="1" spans="1:4">
      <c r="A1104" s="103" t="s">
        <v>980</v>
      </c>
      <c r="B1104" s="96"/>
      <c r="C1104" s="110"/>
      <c r="D1104" s="97"/>
    </row>
    <row r="1105" ht="24.5" customHeight="1" spans="1:4">
      <c r="A1105" s="103" t="s">
        <v>981</v>
      </c>
      <c r="B1105" s="96"/>
      <c r="C1105" s="110"/>
      <c r="D1105" s="97"/>
    </row>
    <row r="1106" ht="24.5" customHeight="1" spans="1:4">
      <c r="A1106" s="103" t="s">
        <v>751</v>
      </c>
      <c r="B1106" s="96"/>
      <c r="C1106" s="110"/>
      <c r="D1106" s="97"/>
    </row>
    <row r="1107" ht="24.5" customHeight="1" spans="1:4">
      <c r="A1107" s="103" t="s">
        <v>982</v>
      </c>
      <c r="B1107" s="96"/>
      <c r="C1107" s="110"/>
      <c r="D1107" s="97"/>
    </row>
    <row r="1108" ht="24.5" customHeight="1" spans="1:4">
      <c r="A1108" s="108" t="s">
        <v>983</v>
      </c>
      <c r="B1108" s="96"/>
      <c r="C1108" s="110"/>
      <c r="D1108" s="97"/>
    </row>
    <row r="1109" ht="24.5" customHeight="1" spans="1:4">
      <c r="A1109" s="103" t="s">
        <v>731</v>
      </c>
      <c r="B1109" s="96"/>
      <c r="C1109" s="110"/>
      <c r="D1109" s="97"/>
    </row>
    <row r="1110" ht="24.5" customHeight="1" spans="1:4">
      <c r="A1110" s="103" t="s">
        <v>732</v>
      </c>
      <c r="B1110" s="96"/>
      <c r="C1110" s="110"/>
      <c r="D1110" s="97"/>
    </row>
    <row r="1111" ht="24.5" customHeight="1" spans="1:4">
      <c r="A1111" s="103" t="s">
        <v>733</v>
      </c>
      <c r="B1111" s="96"/>
      <c r="C1111" s="110"/>
      <c r="D1111" s="97"/>
    </row>
    <row r="1112" ht="24.5" customHeight="1" spans="1:4">
      <c r="A1112" s="103" t="s">
        <v>984</v>
      </c>
      <c r="B1112" s="96"/>
      <c r="C1112" s="110"/>
      <c r="D1112" s="97"/>
    </row>
    <row r="1113" ht="24.5" customHeight="1" spans="1:4">
      <c r="A1113" s="103" t="s">
        <v>985</v>
      </c>
      <c r="B1113" s="96"/>
      <c r="C1113" s="110"/>
      <c r="D1113" s="97"/>
    </row>
    <row r="1114" ht="24.5" customHeight="1" spans="1:4">
      <c r="A1114" s="103" t="s">
        <v>986</v>
      </c>
      <c r="B1114" s="96"/>
      <c r="C1114" s="110"/>
      <c r="D1114" s="97"/>
    </row>
    <row r="1115" ht="24.5" customHeight="1" spans="1:4">
      <c r="A1115" s="108" t="s">
        <v>987</v>
      </c>
      <c r="B1115" s="96"/>
      <c r="C1115" s="110"/>
      <c r="D1115" s="97"/>
    </row>
    <row r="1116" ht="24.5" customHeight="1" spans="1:4">
      <c r="A1116" s="103" t="s">
        <v>731</v>
      </c>
      <c r="B1116" s="96"/>
      <c r="C1116" s="110"/>
      <c r="D1116" s="97"/>
    </row>
    <row r="1117" ht="24.5" customHeight="1" spans="1:4">
      <c r="A1117" s="103" t="s">
        <v>732</v>
      </c>
      <c r="B1117" s="96"/>
      <c r="C1117" s="110"/>
      <c r="D1117" s="97"/>
    </row>
    <row r="1118" ht="24.5" customHeight="1" spans="1:4">
      <c r="A1118" s="103" t="s">
        <v>733</v>
      </c>
      <c r="B1118" s="96"/>
      <c r="C1118" s="110"/>
      <c r="D1118" s="97"/>
    </row>
    <row r="1119" ht="24.5" customHeight="1" spans="1:4">
      <c r="A1119" s="103" t="s">
        <v>988</v>
      </c>
      <c r="B1119" s="96"/>
      <c r="C1119" s="110"/>
      <c r="D1119" s="97"/>
    </row>
    <row r="1120" ht="24.5" customHeight="1" spans="1:4">
      <c r="A1120" s="103" t="s">
        <v>989</v>
      </c>
      <c r="B1120" s="96"/>
      <c r="C1120" s="110"/>
      <c r="D1120" s="97"/>
    </row>
    <row r="1121" ht="24.5" customHeight="1" spans="1:4">
      <c r="A1121" s="108" t="s">
        <v>990</v>
      </c>
      <c r="B1121" s="96"/>
      <c r="C1121" s="110"/>
      <c r="D1121" s="97"/>
    </row>
    <row r="1122" ht="24.5" customHeight="1" spans="1:4">
      <c r="A1122" s="103" t="s">
        <v>991</v>
      </c>
      <c r="B1122" s="96"/>
      <c r="C1122" s="110"/>
      <c r="D1122" s="97"/>
    </row>
    <row r="1123" ht="24.5" customHeight="1" spans="1:4">
      <c r="A1123" s="103" t="s">
        <v>992</v>
      </c>
      <c r="B1123" s="96"/>
      <c r="C1123" s="110"/>
      <c r="D1123" s="97"/>
    </row>
    <row r="1124" ht="24.5" customHeight="1" spans="1:4">
      <c r="A1124" s="108" t="s">
        <v>993</v>
      </c>
      <c r="B1124" s="96"/>
      <c r="C1124" s="110"/>
      <c r="D1124" s="97"/>
    </row>
    <row r="1125" ht="24.5" customHeight="1" spans="1:4">
      <c r="A1125" s="108" t="s">
        <v>994</v>
      </c>
      <c r="B1125" s="96"/>
      <c r="C1125" s="110"/>
      <c r="D1125" s="97"/>
    </row>
    <row r="1126" ht="24.5" customHeight="1" spans="1:4">
      <c r="A1126" s="103" t="s">
        <v>731</v>
      </c>
      <c r="B1126" s="96"/>
      <c r="C1126" s="110"/>
      <c r="D1126" s="97"/>
    </row>
    <row r="1127" ht="24.5" customHeight="1" spans="1:4">
      <c r="A1127" s="103" t="s">
        <v>732</v>
      </c>
      <c r="B1127" s="96"/>
      <c r="C1127" s="110"/>
      <c r="D1127" s="97"/>
    </row>
    <row r="1128" ht="24.5" customHeight="1" spans="1:4">
      <c r="A1128" s="103" t="s">
        <v>733</v>
      </c>
      <c r="B1128" s="96"/>
      <c r="C1128" s="110"/>
      <c r="D1128" s="97"/>
    </row>
    <row r="1129" ht="24.5" customHeight="1" spans="1:4">
      <c r="A1129" s="103" t="s">
        <v>995</v>
      </c>
      <c r="B1129" s="96"/>
      <c r="C1129" s="110"/>
      <c r="D1129" s="97"/>
    </row>
    <row r="1130" ht="24.5" customHeight="1" spans="1:4">
      <c r="A1130" s="103" t="s">
        <v>751</v>
      </c>
      <c r="B1130" s="96"/>
      <c r="C1130" s="110"/>
      <c r="D1130" s="97"/>
    </row>
    <row r="1131" ht="24.5" customHeight="1" spans="1:4">
      <c r="A1131" s="103" t="s">
        <v>996</v>
      </c>
      <c r="B1131" s="96"/>
      <c r="C1131" s="110"/>
      <c r="D1131" s="97"/>
    </row>
    <row r="1132" ht="24.5" customHeight="1" spans="1:4">
      <c r="A1132" s="108" t="s">
        <v>997</v>
      </c>
      <c r="B1132" s="96"/>
      <c r="C1132" s="110"/>
      <c r="D1132" s="97"/>
    </row>
    <row r="1133" ht="24.5" customHeight="1" spans="1:4">
      <c r="A1133" s="103" t="s">
        <v>998</v>
      </c>
      <c r="B1133" s="96"/>
      <c r="C1133" s="110"/>
      <c r="D1133" s="97"/>
    </row>
    <row r="1134" ht="24.5" customHeight="1" spans="1:4">
      <c r="A1134" s="103" t="s">
        <v>999</v>
      </c>
      <c r="B1134" s="96"/>
      <c r="C1134" s="110"/>
      <c r="D1134" s="97"/>
    </row>
    <row r="1135" ht="24.5" customHeight="1" spans="1:4">
      <c r="A1135" s="103" t="s">
        <v>1000</v>
      </c>
      <c r="B1135" s="96"/>
      <c r="C1135" s="110"/>
      <c r="D1135" s="97"/>
    </row>
    <row r="1136" ht="24.5" customHeight="1" spans="1:4">
      <c r="A1136" s="103" t="s">
        <v>1001</v>
      </c>
      <c r="B1136" s="96"/>
      <c r="C1136" s="110"/>
      <c r="D1136" s="97"/>
    </row>
    <row r="1137" ht="24.5" customHeight="1" spans="1:4">
      <c r="A1137" s="103" t="s">
        <v>1002</v>
      </c>
      <c r="B1137" s="96"/>
      <c r="C1137" s="110"/>
      <c r="D1137" s="97"/>
    </row>
    <row r="1138" ht="24.5" customHeight="1" spans="1:4">
      <c r="A1138" s="108" t="s">
        <v>1003</v>
      </c>
      <c r="B1138" s="96"/>
      <c r="C1138" s="110"/>
      <c r="D1138" s="97"/>
    </row>
    <row r="1139" ht="24.5" customHeight="1" spans="1:4">
      <c r="A1139" s="108" t="s">
        <v>1004</v>
      </c>
      <c r="B1139" s="96"/>
      <c r="C1139" s="110"/>
      <c r="D1139" s="97"/>
    </row>
    <row r="1140" ht="24.5" customHeight="1" spans="1:4">
      <c r="A1140" s="103" t="s">
        <v>1005</v>
      </c>
      <c r="B1140" s="96"/>
      <c r="C1140" s="110"/>
      <c r="D1140" s="97"/>
    </row>
    <row r="1141" ht="24.5" customHeight="1" spans="1:4">
      <c r="A1141" s="103" t="s">
        <v>1006</v>
      </c>
      <c r="B1141" s="96"/>
      <c r="C1141" s="110"/>
      <c r="D1141" s="97"/>
    </row>
    <row r="1142" ht="24.5" customHeight="1" spans="1:4">
      <c r="A1142" s="103" t="s">
        <v>1007</v>
      </c>
      <c r="B1142" s="96"/>
      <c r="C1142" s="110"/>
      <c r="D1142" s="97"/>
    </row>
    <row r="1143" ht="24.5" customHeight="1" spans="1:4">
      <c r="A1143" s="103" t="s">
        <v>1008</v>
      </c>
      <c r="B1143" s="96"/>
      <c r="C1143" s="110"/>
      <c r="D1143" s="97"/>
    </row>
    <row r="1144" ht="24.5" customHeight="1" spans="1:4">
      <c r="A1144" s="103" t="s">
        <v>1009</v>
      </c>
      <c r="B1144" s="96"/>
      <c r="C1144" s="110"/>
      <c r="D1144" s="97"/>
    </row>
    <row r="1145" ht="24.5" customHeight="1" spans="1:4">
      <c r="A1145" s="103" t="s">
        <v>750</v>
      </c>
      <c r="B1145" s="96"/>
      <c r="C1145" s="110"/>
      <c r="D1145" s="97"/>
    </row>
    <row r="1146" ht="24.5" customHeight="1" spans="1:4">
      <c r="A1146" s="103" t="s">
        <v>1010</v>
      </c>
      <c r="B1146" s="96"/>
      <c r="C1146" s="110"/>
      <c r="D1146" s="97"/>
    </row>
    <row r="1147" ht="24.5" customHeight="1" spans="1:4">
      <c r="A1147" s="103" t="s">
        <v>1011</v>
      </c>
      <c r="B1147" s="96"/>
      <c r="C1147" s="110"/>
      <c r="D1147" s="97"/>
    </row>
    <row r="1148" ht="24.5" customHeight="1" spans="1:4">
      <c r="A1148" s="103" t="s">
        <v>1012</v>
      </c>
      <c r="B1148" s="96"/>
      <c r="C1148" s="110"/>
      <c r="D1148" s="97"/>
    </row>
    <row r="1149" ht="24.5" customHeight="1" spans="1:4">
      <c r="A1149" s="108" t="s">
        <v>1013</v>
      </c>
      <c r="B1149" s="96">
        <v>78</v>
      </c>
      <c r="C1149" s="110">
        <v>78</v>
      </c>
      <c r="D1149" s="97"/>
    </row>
    <row r="1150" ht="24.5" customHeight="1" spans="1:4">
      <c r="A1150" s="108" t="s">
        <v>1014</v>
      </c>
      <c r="B1150" s="96">
        <v>78</v>
      </c>
      <c r="C1150" s="110">
        <v>78</v>
      </c>
      <c r="D1150" s="97"/>
    </row>
    <row r="1151" ht="24.5" customHeight="1" spans="1:4">
      <c r="A1151" s="103" t="s">
        <v>731</v>
      </c>
      <c r="B1151" s="96">
        <v>68</v>
      </c>
      <c r="C1151" s="110">
        <v>68</v>
      </c>
      <c r="D1151" s="97"/>
    </row>
    <row r="1152" ht="24.5" customHeight="1" spans="1:4">
      <c r="A1152" s="103" t="s">
        <v>732</v>
      </c>
      <c r="B1152" s="96"/>
      <c r="C1152" s="110"/>
      <c r="D1152" s="97"/>
    </row>
    <row r="1153" ht="24.5" customHeight="1" spans="1:4">
      <c r="A1153" s="103" t="s">
        <v>733</v>
      </c>
      <c r="B1153" s="96"/>
      <c r="C1153" s="110"/>
      <c r="D1153" s="97"/>
    </row>
    <row r="1154" ht="24.5" customHeight="1" spans="1:4">
      <c r="A1154" s="103" t="s">
        <v>1015</v>
      </c>
      <c r="B1154" s="96"/>
      <c r="C1154" s="110"/>
      <c r="D1154" s="97"/>
    </row>
    <row r="1155" ht="24.5" customHeight="1" spans="1:4">
      <c r="A1155" s="103" t="s">
        <v>1016</v>
      </c>
      <c r="B1155" s="96"/>
      <c r="C1155" s="110"/>
      <c r="D1155" s="97"/>
    </row>
    <row r="1156" ht="24.5" customHeight="1" spans="1:4">
      <c r="A1156" s="103" t="s">
        <v>1017</v>
      </c>
      <c r="B1156" s="96"/>
      <c r="C1156" s="110"/>
      <c r="D1156" s="97"/>
    </row>
    <row r="1157" ht="24.5" customHeight="1" spans="1:4">
      <c r="A1157" s="103" t="s">
        <v>1018</v>
      </c>
      <c r="B1157" s="96"/>
      <c r="C1157" s="110"/>
      <c r="D1157" s="97"/>
    </row>
    <row r="1158" ht="24.5" customHeight="1" spans="1:4">
      <c r="A1158" s="103" t="s">
        <v>1019</v>
      </c>
      <c r="B1158" s="96"/>
      <c r="C1158" s="110"/>
      <c r="D1158" s="97"/>
    </row>
    <row r="1159" ht="24.5" customHeight="1" spans="1:4">
      <c r="A1159" s="103" t="s">
        <v>1020</v>
      </c>
      <c r="B1159" s="96"/>
      <c r="C1159" s="110"/>
      <c r="D1159" s="97"/>
    </row>
    <row r="1160" ht="24.5" customHeight="1" spans="1:4">
      <c r="A1160" s="103" t="s">
        <v>1021</v>
      </c>
      <c r="B1160" s="96"/>
      <c r="C1160" s="110"/>
      <c r="D1160" s="97"/>
    </row>
    <row r="1161" ht="24.5" customHeight="1" spans="1:4">
      <c r="A1161" s="103" t="s">
        <v>1022</v>
      </c>
      <c r="B1161" s="96"/>
      <c r="C1161" s="110"/>
      <c r="D1161" s="97"/>
    </row>
    <row r="1162" ht="24.5" customHeight="1" spans="1:4">
      <c r="A1162" s="103" t="s">
        <v>1023</v>
      </c>
      <c r="B1162" s="96"/>
      <c r="C1162" s="110"/>
      <c r="D1162" s="97"/>
    </row>
    <row r="1163" ht="24.5" customHeight="1" spans="1:4">
      <c r="A1163" s="103" t="s">
        <v>1024</v>
      </c>
      <c r="B1163" s="96"/>
      <c r="C1163" s="110"/>
      <c r="D1163" s="97"/>
    </row>
    <row r="1164" ht="24.5" customHeight="1" spans="1:4">
      <c r="A1164" s="103" t="s">
        <v>1025</v>
      </c>
      <c r="B1164" s="96"/>
      <c r="C1164" s="110"/>
      <c r="D1164" s="97"/>
    </row>
    <row r="1165" ht="24.5" customHeight="1" spans="1:4">
      <c r="A1165" s="103" t="s">
        <v>1026</v>
      </c>
      <c r="B1165" s="96"/>
      <c r="C1165" s="110"/>
      <c r="D1165" s="97"/>
    </row>
    <row r="1166" ht="24.5" customHeight="1" spans="1:4">
      <c r="A1166" s="103" t="s">
        <v>1027</v>
      </c>
      <c r="B1166" s="96"/>
      <c r="C1166" s="110"/>
      <c r="D1166" s="97"/>
    </row>
    <row r="1167" ht="24.5" customHeight="1" spans="1:4">
      <c r="A1167" s="103" t="s">
        <v>1028</v>
      </c>
      <c r="B1167" s="96"/>
      <c r="C1167" s="110"/>
      <c r="D1167" s="97"/>
    </row>
    <row r="1168" ht="24.5" customHeight="1" spans="1:4">
      <c r="A1168" s="103" t="s">
        <v>1029</v>
      </c>
      <c r="B1168" s="96"/>
      <c r="C1168" s="110"/>
      <c r="D1168" s="97"/>
    </row>
    <row r="1169" ht="24.5" customHeight="1" spans="1:4">
      <c r="A1169" s="103" t="s">
        <v>751</v>
      </c>
      <c r="B1169" s="96"/>
      <c r="C1169" s="110"/>
      <c r="D1169" s="97"/>
    </row>
    <row r="1170" ht="24.5" customHeight="1" spans="1:4">
      <c r="A1170" s="103" t="s">
        <v>1030</v>
      </c>
      <c r="B1170" s="96">
        <v>10</v>
      </c>
      <c r="C1170" s="110">
        <v>10</v>
      </c>
      <c r="D1170" s="97"/>
    </row>
    <row r="1171" ht="24.5" customHeight="1" spans="1:4">
      <c r="A1171" s="108" t="s">
        <v>1031</v>
      </c>
      <c r="B1171" s="96"/>
      <c r="C1171" s="110"/>
      <c r="D1171" s="97"/>
    </row>
    <row r="1172" ht="24.5" customHeight="1" spans="1:4">
      <c r="A1172" s="103" t="s">
        <v>731</v>
      </c>
      <c r="B1172" s="96"/>
      <c r="C1172" s="110"/>
      <c r="D1172" s="97"/>
    </row>
    <row r="1173" ht="24.5" customHeight="1" spans="1:4">
      <c r="A1173" s="103" t="s">
        <v>732</v>
      </c>
      <c r="B1173" s="96"/>
      <c r="C1173" s="110"/>
      <c r="D1173" s="97"/>
    </row>
    <row r="1174" ht="24.5" customHeight="1" spans="1:4">
      <c r="A1174" s="103" t="s">
        <v>733</v>
      </c>
      <c r="B1174" s="96"/>
      <c r="C1174" s="110"/>
      <c r="D1174" s="97"/>
    </row>
    <row r="1175" ht="24.5" customHeight="1" spans="1:4">
      <c r="A1175" s="103" t="s">
        <v>1032</v>
      </c>
      <c r="B1175" s="96"/>
      <c r="C1175" s="110"/>
      <c r="D1175" s="97"/>
    </row>
    <row r="1176" ht="24.5" customHeight="1" spans="1:4">
      <c r="A1176" s="103" t="s">
        <v>1033</v>
      </c>
      <c r="B1176" s="96"/>
      <c r="C1176" s="110"/>
      <c r="D1176" s="97"/>
    </row>
    <row r="1177" ht="24.5" customHeight="1" spans="1:4">
      <c r="A1177" s="103" t="s">
        <v>1034</v>
      </c>
      <c r="B1177" s="96"/>
      <c r="C1177" s="110"/>
      <c r="D1177" s="97"/>
    </row>
    <row r="1178" ht="24.5" customHeight="1" spans="1:4">
      <c r="A1178" s="103" t="s">
        <v>1035</v>
      </c>
      <c r="B1178" s="96"/>
      <c r="C1178" s="110"/>
      <c r="D1178" s="97"/>
    </row>
    <row r="1179" ht="24.5" customHeight="1" spans="1:4">
      <c r="A1179" s="103" t="s">
        <v>1036</v>
      </c>
      <c r="B1179" s="96"/>
      <c r="C1179" s="110"/>
      <c r="D1179" s="97"/>
    </row>
    <row r="1180" ht="24.5" customHeight="1" spans="1:4">
      <c r="A1180" s="103" t="s">
        <v>1037</v>
      </c>
      <c r="B1180" s="96"/>
      <c r="C1180" s="110"/>
      <c r="D1180" s="97"/>
    </row>
    <row r="1181" ht="24.5" customHeight="1" spans="1:4">
      <c r="A1181" s="103" t="s">
        <v>1038</v>
      </c>
      <c r="B1181" s="96"/>
      <c r="C1181" s="110"/>
      <c r="D1181" s="97"/>
    </row>
    <row r="1182" ht="24.5" customHeight="1" spans="1:4">
      <c r="A1182" s="103" t="s">
        <v>1039</v>
      </c>
      <c r="B1182" s="96"/>
      <c r="C1182" s="110"/>
      <c r="D1182" s="97"/>
    </row>
    <row r="1183" ht="24.5" customHeight="1" spans="1:4">
      <c r="A1183" s="103" t="s">
        <v>1040</v>
      </c>
      <c r="B1183" s="96"/>
      <c r="C1183" s="110"/>
      <c r="D1183" s="97"/>
    </row>
    <row r="1184" ht="24.5" customHeight="1" spans="1:4">
      <c r="A1184" s="103" t="s">
        <v>1041</v>
      </c>
      <c r="B1184" s="96"/>
      <c r="C1184" s="110"/>
      <c r="D1184" s="97"/>
    </row>
    <row r="1185" ht="24.5" customHeight="1" spans="1:4">
      <c r="A1185" s="103" t="s">
        <v>1042</v>
      </c>
      <c r="B1185" s="96"/>
      <c r="C1185" s="110"/>
      <c r="D1185" s="97"/>
    </row>
    <row r="1186" ht="24.5" customHeight="1" spans="1:4">
      <c r="A1186" s="103" t="s">
        <v>1043</v>
      </c>
      <c r="B1186" s="96"/>
      <c r="C1186" s="110"/>
      <c r="D1186" s="97"/>
    </row>
    <row r="1187" ht="24.5" customHeight="1" spans="1:4">
      <c r="A1187" s="103" t="s">
        <v>1044</v>
      </c>
      <c r="B1187" s="96"/>
      <c r="C1187" s="110"/>
      <c r="D1187" s="97"/>
    </row>
    <row r="1188" ht="24.5" customHeight="1" spans="1:4">
      <c r="A1188" s="103" t="s">
        <v>1045</v>
      </c>
      <c r="B1188" s="96"/>
      <c r="C1188" s="110"/>
      <c r="D1188" s="97"/>
    </row>
    <row r="1189" ht="24.5" customHeight="1" spans="1:4">
      <c r="A1189" s="103" t="s">
        <v>1046</v>
      </c>
      <c r="B1189" s="96"/>
      <c r="C1189" s="110"/>
      <c r="D1189" s="97"/>
    </row>
    <row r="1190" ht="24.5" customHeight="1" spans="1:4">
      <c r="A1190" s="103" t="s">
        <v>751</v>
      </c>
      <c r="B1190" s="96"/>
      <c r="C1190" s="110"/>
      <c r="D1190" s="97"/>
    </row>
    <row r="1191" ht="24.5" customHeight="1" spans="1:4">
      <c r="A1191" s="103" t="s">
        <v>1047</v>
      </c>
      <c r="B1191" s="96"/>
      <c r="C1191" s="110"/>
      <c r="D1191" s="97"/>
    </row>
    <row r="1192" ht="24.5" customHeight="1" spans="1:4">
      <c r="A1192" s="108" t="s">
        <v>1048</v>
      </c>
      <c r="B1192" s="96"/>
      <c r="C1192" s="110"/>
      <c r="D1192" s="97"/>
    </row>
    <row r="1193" ht="24.5" customHeight="1" spans="1:4">
      <c r="A1193" s="103" t="s">
        <v>731</v>
      </c>
      <c r="B1193" s="96"/>
      <c r="C1193" s="110"/>
      <c r="D1193" s="97"/>
    </row>
    <row r="1194" ht="24.5" customHeight="1" spans="1:4">
      <c r="A1194" s="103" t="s">
        <v>732</v>
      </c>
      <c r="B1194" s="96"/>
      <c r="C1194" s="110"/>
      <c r="D1194" s="97"/>
    </row>
    <row r="1195" ht="24.5" customHeight="1" spans="1:4">
      <c r="A1195" s="103" t="s">
        <v>733</v>
      </c>
      <c r="B1195" s="96"/>
      <c r="C1195" s="110"/>
      <c r="D1195" s="97"/>
    </row>
    <row r="1196" ht="24.5" customHeight="1" spans="1:4">
      <c r="A1196" s="103" t="s">
        <v>1049</v>
      </c>
      <c r="B1196" s="96"/>
      <c r="C1196" s="110"/>
      <c r="D1196" s="97"/>
    </row>
    <row r="1197" ht="24.5" customHeight="1" spans="1:4">
      <c r="A1197" s="103" t="s">
        <v>1050</v>
      </c>
      <c r="B1197" s="96"/>
      <c r="C1197" s="110"/>
      <c r="D1197" s="97"/>
    </row>
    <row r="1198" ht="24.5" customHeight="1" spans="1:4">
      <c r="A1198" s="103" t="s">
        <v>1051</v>
      </c>
      <c r="B1198" s="96"/>
      <c r="C1198" s="110"/>
      <c r="D1198" s="97"/>
    </row>
    <row r="1199" ht="24.5" customHeight="1" spans="1:4">
      <c r="A1199" s="103" t="s">
        <v>751</v>
      </c>
      <c r="B1199" s="96"/>
      <c r="C1199" s="110"/>
      <c r="D1199" s="97"/>
    </row>
    <row r="1200" ht="24.5" customHeight="1" spans="1:4">
      <c r="A1200" s="103" t="s">
        <v>1052</v>
      </c>
      <c r="B1200" s="96"/>
      <c r="C1200" s="110"/>
      <c r="D1200" s="97"/>
    </row>
    <row r="1201" ht="24.5" customHeight="1" spans="1:4">
      <c r="A1201" s="108" t="s">
        <v>1053</v>
      </c>
      <c r="B1201" s="96"/>
      <c r="C1201" s="110"/>
      <c r="D1201" s="97"/>
    </row>
    <row r="1202" ht="24.5" customHeight="1" spans="1:4">
      <c r="A1202" s="103" t="s">
        <v>731</v>
      </c>
      <c r="B1202" s="96"/>
      <c r="C1202" s="110"/>
      <c r="D1202" s="97"/>
    </row>
    <row r="1203" ht="24.5" customHeight="1" spans="1:4">
      <c r="A1203" s="103" t="s">
        <v>732</v>
      </c>
      <c r="B1203" s="96"/>
      <c r="C1203" s="110"/>
      <c r="D1203" s="97"/>
    </row>
    <row r="1204" ht="24.5" customHeight="1" spans="1:4">
      <c r="A1204" s="103" t="s">
        <v>733</v>
      </c>
      <c r="B1204" s="96"/>
      <c r="C1204" s="110"/>
      <c r="D1204" s="97"/>
    </row>
    <row r="1205" ht="24.5" customHeight="1" spans="1:4">
      <c r="A1205" s="103" t="s">
        <v>1054</v>
      </c>
      <c r="B1205" s="96"/>
      <c r="C1205" s="110"/>
      <c r="D1205" s="97"/>
    </row>
    <row r="1206" ht="24.5" customHeight="1" spans="1:4">
      <c r="A1206" s="103" t="s">
        <v>1055</v>
      </c>
      <c r="B1206" s="96"/>
      <c r="C1206" s="110"/>
      <c r="D1206" s="97"/>
    </row>
    <row r="1207" ht="24.5" customHeight="1" spans="1:4">
      <c r="A1207" s="103" t="s">
        <v>1056</v>
      </c>
      <c r="B1207" s="96"/>
      <c r="C1207" s="110"/>
      <c r="D1207" s="97"/>
    </row>
    <row r="1208" ht="24.5" customHeight="1" spans="1:4">
      <c r="A1208" s="103" t="s">
        <v>1057</v>
      </c>
      <c r="B1208" s="96"/>
      <c r="C1208" s="110"/>
      <c r="D1208" s="97"/>
    </row>
    <row r="1209" ht="24.5" customHeight="1" spans="1:4">
      <c r="A1209" s="103" t="s">
        <v>1058</v>
      </c>
      <c r="B1209" s="96"/>
      <c r="C1209" s="110"/>
      <c r="D1209" s="97"/>
    </row>
    <row r="1210" ht="24.5" customHeight="1" spans="1:4">
      <c r="A1210" s="103" t="s">
        <v>1059</v>
      </c>
      <c r="B1210" s="96"/>
      <c r="C1210" s="110"/>
      <c r="D1210" s="97"/>
    </row>
    <row r="1211" ht="24.5" customHeight="1" spans="1:4">
      <c r="A1211" s="103" t="s">
        <v>1060</v>
      </c>
      <c r="B1211" s="96"/>
      <c r="C1211" s="110"/>
      <c r="D1211" s="97"/>
    </row>
    <row r="1212" ht="24.5" customHeight="1" spans="1:4">
      <c r="A1212" s="103" t="s">
        <v>1061</v>
      </c>
      <c r="B1212" s="96"/>
      <c r="C1212" s="110"/>
      <c r="D1212" s="97"/>
    </row>
    <row r="1213" ht="24.5" customHeight="1" spans="1:4">
      <c r="A1213" s="103" t="s">
        <v>1062</v>
      </c>
      <c r="B1213" s="96"/>
      <c r="C1213" s="110"/>
      <c r="D1213" s="97"/>
    </row>
    <row r="1214" ht="24.5" customHeight="1" spans="1:4">
      <c r="A1214" s="108" t="s">
        <v>1063</v>
      </c>
      <c r="B1214" s="96"/>
      <c r="C1214" s="110"/>
      <c r="D1214" s="97"/>
    </row>
    <row r="1215" ht="24.5" customHeight="1" spans="1:4">
      <c r="A1215" s="103" t="s">
        <v>731</v>
      </c>
      <c r="B1215" s="96"/>
      <c r="C1215" s="110"/>
      <c r="D1215" s="97"/>
    </row>
    <row r="1216" ht="24.5" customHeight="1" spans="1:4">
      <c r="A1216" s="103" t="s">
        <v>732</v>
      </c>
      <c r="B1216" s="96"/>
      <c r="C1216" s="110"/>
      <c r="D1216" s="97"/>
    </row>
    <row r="1217" ht="24.5" customHeight="1" spans="1:4">
      <c r="A1217" s="103" t="s">
        <v>733</v>
      </c>
      <c r="B1217" s="96"/>
      <c r="C1217" s="110"/>
      <c r="D1217" s="97"/>
    </row>
    <row r="1218" ht="24.5" customHeight="1" spans="1:4">
      <c r="A1218" s="103" t="s">
        <v>1064</v>
      </c>
      <c r="B1218" s="96"/>
      <c r="C1218" s="110"/>
      <c r="D1218" s="97"/>
    </row>
    <row r="1219" ht="24.5" customHeight="1" spans="1:4">
      <c r="A1219" s="103" t="s">
        <v>1065</v>
      </c>
      <c r="B1219" s="96"/>
      <c r="C1219" s="110"/>
      <c r="D1219" s="97"/>
    </row>
    <row r="1220" ht="24.5" customHeight="1" spans="1:4">
      <c r="A1220" s="103" t="s">
        <v>1066</v>
      </c>
      <c r="B1220" s="96"/>
      <c r="C1220" s="110"/>
      <c r="D1220" s="97"/>
    </row>
    <row r="1221" ht="24.5" customHeight="1" spans="1:4">
      <c r="A1221" s="103" t="s">
        <v>1067</v>
      </c>
      <c r="B1221" s="96"/>
      <c r="C1221" s="110"/>
      <c r="D1221" s="97"/>
    </row>
    <row r="1222" ht="24.5" customHeight="1" spans="1:4">
      <c r="A1222" s="103" t="s">
        <v>1068</v>
      </c>
      <c r="B1222" s="96"/>
      <c r="C1222" s="110"/>
      <c r="D1222" s="97"/>
    </row>
    <row r="1223" ht="24.5" customHeight="1" spans="1:4">
      <c r="A1223" s="103" t="s">
        <v>1069</v>
      </c>
      <c r="B1223" s="96"/>
      <c r="C1223" s="110"/>
      <c r="D1223" s="97"/>
    </row>
    <row r="1224" ht="24.5" customHeight="1" spans="1:4">
      <c r="A1224" s="103" t="s">
        <v>1070</v>
      </c>
      <c r="B1224" s="96"/>
      <c r="C1224" s="110"/>
      <c r="D1224" s="97"/>
    </row>
    <row r="1225" ht="24.5" customHeight="1" spans="1:4">
      <c r="A1225" s="103" t="s">
        <v>1071</v>
      </c>
      <c r="B1225" s="96"/>
      <c r="C1225" s="110"/>
      <c r="D1225" s="97"/>
    </row>
    <row r="1226" ht="24.5" customHeight="1" spans="1:4">
      <c r="A1226" s="103" t="s">
        <v>1072</v>
      </c>
      <c r="B1226" s="96"/>
      <c r="C1226" s="110"/>
      <c r="D1226" s="97"/>
    </row>
    <row r="1227" ht="24.5" customHeight="1" spans="1:4">
      <c r="A1227" s="103" t="s">
        <v>1073</v>
      </c>
      <c r="B1227" s="96"/>
      <c r="C1227" s="110"/>
      <c r="D1227" s="97"/>
    </row>
    <row r="1228" ht="24.5" customHeight="1" spans="1:4">
      <c r="A1228" s="103" t="s">
        <v>1074</v>
      </c>
      <c r="B1228" s="96"/>
      <c r="C1228" s="110"/>
      <c r="D1228" s="97"/>
    </row>
    <row r="1229" ht="24.5" customHeight="1" spans="1:4">
      <c r="A1229" s="108" t="s">
        <v>1075</v>
      </c>
      <c r="B1229" s="96"/>
      <c r="C1229" s="110"/>
      <c r="D1229" s="104"/>
    </row>
    <row r="1230" ht="24.5" customHeight="1" spans="1:4">
      <c r="A1230" s="108" t="s">
        <v>1076</v>
      </c>
      <c r="B1230" s="96">
        <v>4393</v>
      </c>
      <c r="C1230" s="110">
        <v>4393</v>
      </c>
      <c r="D1230" s="97"/>
    </row>
    <row r="1231" ht="24.5" customHeight="1" spans="1:4">
      <c r="A1231" s="108" t="s">
        <v>1077</v>
      </c>
      <c r="B1231" s="96">
        <v>4011</v>
      </c>
      <c r="C1231" s="110">
        <v>4011</v>
      </c>
      <c r="D1231" s="97"/>
    </row>
    <row r="1232" ht="24.5" customHeight="1" spans="1:4">
      <c r="A1232" s="103" t="s">
        <v>1078</v>
      </c>
      <c r="B1232" s="96"/>
      <c r="C1232" s="110"/>
      <c r="D1232" s="97"/>
    </row>
    <row r="1233" ht="24.5" customHeight="1" spans="1:4">
      <c r="A1233" s="103" t="s">
        <v>1079</v>
      </c>
      <c r="B1233" s="96"/>
      <c r="C1233" s="110"/>
      <c r="D1233" s="97"/>
    </row>
    <row r="1234" ht="24.5" customHeight="1" spans="1:4">
      <c r="A1234" s="103" t="s">
        <v>1080</v>
      </c>
      <c r="B1234" s="96"/>
      <c r="C1234" s="110"/>
      <c r="D1234" s="97"/>
    </row>
    <row r="1235" ht="24.5" customHeight="1" spans="1:4">
      <c r="A1235" s="103" t="s">
        <v>1081</v>
      </c>
      <c r="B1235" s="96"/>
      <c r="C1235" s="110"/>
      <c r="D1235" s="97"/>
    </row>
    <row r="1236" ht="24.5" customHeight="1" spans="1:4">
      <c r="A1236" s="103" t="s">
        <v>1082</v>
      </c>
      <c r="B1236" s="96"/>
      <c r="C1236" s="110"/>
      <c r="D1236" s="97"/>
    </row>
    <row r="1237" ht="24.5" customHeight="1" spans="1:4">
      <c r="A1237" s="103" t="s">
        <v>1083</v>
      </c>
      <c r="B1237" s="96"/>
      <c r="C1237" s="110"/>
      <c r="D1237" s="97"/>
    </row>
    <row r="1238" ht="24.5" customHeight="1" spans="1:4">
      <c r="A1238" s="103" t="s">
        <v>1084</v>
      </c>
      <c r="B1238" s="96"/>
      <c r="C1238" s="110"/>
      <c r="D1238" s="97"/>
    </row>
    <row r="1239" ht="24.5" customHeight="1" spans="1:4">
      <c r="A1239" s="103" t="s">
        <v>1085</v>
      </c>
      <c r="B1239" s="96">
        <v>4011</v>
      </c>
      <c r="C1239" s="110">
        <v>4011</v>
      </c>
      <c r="D1239" s="97"/>
    </row>
    <row r="1240" ht="24.5" customHeight="1" spans="1:4">
      <c r="A1240" s="108" t="s">
        <v>1086</v>
      </c>
      <c r="B1240" s="96">
        <v>382</v>
      </c>
      <c r="C1240" s="110">
        <v>382</v>
      </c>
      <c r="D1240" s="97"/>
    </row>
    <row r="1241" ht="24.5" customHeight="1" spans="1:4">
      <c r="A1241" s="103" t="s">
        <v>1087</v>
      </c>
      <c r="B1241" s="96">
        <v>382</v>
      </c>
      <c r="C1241" s="110">
        <v>382</v>
      </c>
      <c r="D1241" s="97"/>
    </row>
    <row r="1242" ht="24.5" customHeight="1" spans="1:4">
      <c r="A1242" s="103" t="s">
        <v>1088</v>
      </c>
      <c r="B1242" s="96"/>
      <c r="C1242" s="110"/>
      <c r="D1242" s="97"/>
    </row>
    <row r="1243" ht="24.5" customHeight="1" spans="1:4">
      <c r="A1243" s="103" t="s">
        <v>1089</v>
      </c>
      <c r="B1243" s="96"/>
      <c r="C1243" s="110"/>
      <c r="D1243" s="97"/>
    </row>
    <row r="1244" ht="24.5" customHeight="1" spans="1:4">
      <c r="A1244" s="108" t="s">
        <v>1090</v>
      </c>
      <c r="B1244" s="96"/>
      <c r="C1244" s="110"/>
      <c r="D1244" s="97"/>
    </row>
    <row r="1245" ht="24.5" customHeight="1" spans="1:4">
      <c r="A1245" s="103" t="s">
        <v>1091</v>
      </c>
      <c r="B1245" s="96"/>
      <c r="C1245" s="110"/>
      <c r="D1245" s="97"/>
    </row>
    <row r="1246" ht="24.5" customHeight="1" spans="1:4">
      <c r="A1246" s="103" t="s">
        <v>1092</v>
      </c>
      <c r="B1246" s="96"/>
      <c r="C1246" s="110"/>
      <c r="D1246" s="97"/>
    </row>
    <row r="1247" ht="24.5" customHeight="1" spans="1:4">
      <c r="A1247" s="103" t="s">
        <v>1093</v>
      </c>
      <c r="B1247" s="96"/>
      <c r="C1247" s="110"/>
      <c r="D1247" s="97"/>
    </row>
    <row r="1248" ht="24.5" customHeight="1" spans="1:4">
      <c r="A1248" s="108" t="s">
        <v>1094</v>
      </c>
      <c r="B1248" s="96"/>
      <c r="C1248" s="110"/>
      <c r="D1248" s="97"/>
    </row>
    <row r="1249" ht="24.5" customHeight="1" spans="1:4">
      <c r="A1249" s="108" t="s">
        <v>1095</v>
      </c>
      <c r="B1249" s="96"/>
      <c r="C1249" s="110"/>
      <c r="D1249" s="97"/>
    </row>
    <row r="1250" ht="24.5" customHeight="1" spans="1:4">
      <c r="A1250" s="103" t="s">
        <v>731</v>
      </c>
      <c r="B1250" s="96"/>
      <c r="C1250" s="110"/>
      <c r="D1250" s="97"/>
    </row>
    <row r="1251" ht="24.5" customHeight="1" spans="1:4">
      <c r="A1251" s="103" t="s">
        <v>732</v>
      </c>
      <c r="B1251" s="96"/>
      <c r="C1251" s="110"/>
      <c r="D1251" s="97"/>
    </row>
    <row r="1252" ht="24.5" customHeight="1" spans="1:4">
      <c r="A1252" s="103" t="s">
        <v>733</v>
      </c>
      <c r="B1252" s="96"/>
      <c r="C1252" s="110"/>
      <c r="D1252" s="97"/>
    </row>
    <row r="1253" ht="24.5" customHeight="1" spans="1:4">
      <c r="A1253" s="103" t="s">
        <v>1096</v>
      </c>
      <c r="B1253" s="96"/>
      <c r="C1253" s="110"/>
      <c r="D1253" s="97"/>
    </row>
    <row r="1254" ht="24.5" customHeight="1" spans="1:4">
      <c r="A1254" s="103" t="s">
        <v>1097</v>
      </c>
      <c r="B1254" s="96"/>
      <c r="C1254" s="110"/>
      <c r="D1254" s="97"/>
    </row>
    <row r="1255" ht="24.5" customHeight="1" spans="1:4">
      <c r="A1255" s="103" t="s">
        <v>1098</v>
      </c>
      <c r="B1255" s="96"/>
      <c r="C1255" s="110"/>
      <c r="D1255" s="97"/>
    </row>
    <row r="1256" ht="24.5" customHeight="1" spans="1:4">
      <c r="A1256" s="103" t="s">
        <v>1099</v>
      </c>
      <c r="B1256" s="96"/>
      <c r="C1256" s="110"/>
      <c r="D1256" s="97"/>
    </row>
    <row r="1257" ht="24.5" customHeight="1" spans="1:4">
      <c r="A1257" s="103" t="s">
        <v>1100</v>
      </c>
      <c r="B1257" s="96"/>
      <c r="C1257" s="110"/>
      <c r="D1257" s="97"/>
    </row>
    <row r="1258" ht="24.5" customHeight="1" spans="1:4">
      <c r="A1258" s="103" t="s">
        <v>1101</v>
      </c>
      <c r="B1258" s="96"/>
      <c r="C1258" s="110"/>
      <c r="D1258" s="97"/>
    </row>
    <row r="1259" ht="24.5" customHeight="1" spans="1:4">
      <c r="A1259" s="103" t="s">
        <v>1102</v>
      </c>
      <c r="B1259" s="96"/>
      <c r="C1259" s="110"/>
      <c r="D1259" s="97"/>
    </row>
    <row r="1260" ht="24.5" customHeight="1" spans="1:4">
      <c r="A1260" s="103" t="s">
        <v>1103</v>
      </c>
      <c r="B1260" s="96"/>
      <c r="C1260" s="110"/>
      <c r="D1260" s="97"/>
    </row>
    <row r="1261" ht="24.5" customHeight="1" spans="1:4">
      <c r="A1261" s="103" t="s">
        <v>1104</v>
      </c>
      <c r="B1261" s="96"/>
      <c r="C1261" s="110"/>
      <c r="D1261" s="97"/>
    </row>
    <row r="1262" ht="24.5" customHeight="1" spans="1:4">
      <c r="A1262" s="103" t="s">
        <v>751</v>
      </c>
      <c r="B1262" s="96"/>
      <c r="C1262" s="110"/>
      <c r="D1262" s="97"/>
    </row>
    <row r="1263" ht="24.5" customHeight="1" spans="1:4">
      <c r="A1263" s="103" t="s">
        <v>1105</v>
      </c>
      <c r="B1263" s="96"/>
      <c r="C1263" s="110"/>
      <c r="D1263" s="97"/>
    </row>
    <row r="1264" ht="24.5" customHeight="1" spans="1:4">
      <c r="A1264" s="108" t="s">
        <v>1106</v>
      </c>
      <c r="B1264" s="96"/>
      <c r="C1264" s="110"/>
      <c r="D1264" s="97"/>
    </row>
    <row r="1265" ht="24.5" customHeight="1" spans="1:4">
      <c r="A1265" s="103" t="s">
        <v>731</v>
      </c>
      <c r="B1265" s="96"/>
      <c r="C1265" s="110"/>
      <c r="D1265" s="97"/>
    </row>
    <row r="1266" ht="24.5" customHeight="1" spans="1:4">
      <c r="A1266" s="103" t="s">
        <v>732</v>
      </c>
      <c r="B1266" s="96"/>
      <c r="C1266" s="110"/>
      <c r="D1266" s="97"/>
    </row>
    <row r="1267" ht="24.5" customHeight="1" spans="1:4">
      <c r="A1267" s="103" t="s">
        <v>733</v>
      </c>
      <c r="B1267" s="96"/>
      <c r="C1267" s="110"/>
      <c r="D1267" s="97"/>
    </row>
    <row r="1268" ht="24.5" customHeight="1" spans="1:4">
      <c r="A1268" s="103" t="s">
        <v>1107</v>
      </c>
      <c r="B1268" s="96"/>
      <c r="C1268" s="110"/>
      <c r="D1268" s="97"/>
    </row>
    <row r="1269" ht="24.5" customHeight="1" spans="1:4">
      <c r="A1269" s="103" t="s">
        <v>1108</v>
      </c>
      <c r="B1269" s="96"/>
      <c r="C1269" s="110"/>
      <c r="D1269" s="97"/>
    </row>
    <row r="1270" ht="24.5" customHeight="1" spans="1:4">
      <c r="A1270" s="103" t="s">
        <v>1109</v>
      </c>
      <c r="B1270" s="96"/>
      <c r="C1270" s="110"/>
      <c r="D1270" s="97"/>
    </row>
    <row r="1271" ht="24.5" customHeight="1" spans="1:4">
      <c r="A1271" s="103" t="s">
        <v>1110</v>
      </c>
      <c r="B1271" s="96"/>
      <c r="C1271" s="110"/>
      <c r="D1271" s="97"/>
    </row>
    <row r="1272" ht="24.5" customHeight="1" spans="1:4">
      <c r="A1272" s="103" t="s">
        <v>1111</v>
      </c>
      <c r="B1272" s="96"/>
      <c r="C1272" s="110"/>
      <c r="D1272" s="97"/>
    </row>
    <row r="1273" ht="24.5" customHeight="1" spans="1:4">
      <c r="A1273" s="103" t="s">
        <v>1112</v>
      </c>
      <c r="B1273" s="96"/>
      <c r="C1273" s="110"/>
      <c r="D1273" s="97"/>
    </row>
    <row r="1274" ht="24.5" customHeight="1" spans="1:4">
      <c r="A1274" s="103" t="s">
        <v>1113</v>
      </c>
      <c r="B1274" s="96"/>
      <c r="C1274" s="110"/>
      <c r="D1274" s="97"/>
    </row>
    <row r="1275" ht="24.5" customHeight="1" spans="1:4">
      <c r="A1275" s="103" t="s">
        <v>1114</v>
      </c>
      <c r="B1275" s="96"/>
      <c r="C1275" s="110"/>
      <c r="D1275" s="97"/>
    </row>
    <row r="1276" ht="24.5" customHeight="1" spans="1:4">
      <c r="A1276" s="103" t="s">
        <v>751</v>
      </c>
      <c r="B1276" s="96"/>
      <c r="C1276" s="110"/>
      <c r="D1276" s="97"/>
    </row>
    <row r="1277" ht="24.5" customHeight="1" spans="1:4">
      <c r="A1277" s="103" t="s">
        <v>1115</v>
      </c>
      <c r="B1277" s="96"/>
      <c r="C1277" s="110"/>
      <c r="D1277" s="97"/>
    </row>
    <row r="1278" ht="24.5" customHeight="1" spans="1:4">
      <c r="A1278" s="108" t="s">
        <v>1116</v>
      </c>
      <c r="B1278" s="96"/>
      <c r="C1278" s="110"/>
      <c r="D1278" s="97"/>
    </row>
    <row r="1279" ht="24.5" customHeight="1" spans="1:4">
      <c r="A1279" s="103" t="s">
        <v>1117</v>
      </c>
      <c r="B1279" s="96"/>
      <c r="C1279" s="110"/>
      <c r="D1279" s="97"/>
    </row>
    <row r="1280" ht="24.5" customHeight="1" spans="1:4">
      <c r="A1280" s="103" t="s">
        <v>1118</v>
      </c>
      <c r="B1280" s="96"/>
      <c r="C1280" s="110"/>
      <c r="D1280" s="97"/>
    </row>
    <row r="1281" ht="24.5" customHeight="1" spans="1:4">
      <c r="A1281" s="103" t="s">
        <v>1119</v>
      </c>
      <c r="B1281" s="96"/>
      <c r="C1281" s="110"/>
      <c r="D1281" s="97"/>
    </row>
    <row r="1282" ht="24.5" customHeight="1" spans="1:4">
      <c r="A1282" s="103" t="s">
        <v>1120</v>
      </c>
      <c r="B1282" s="96"/>
      <c r="C1282" s="110"/>
      <c r="D1282" s="97"/>
    </row>
    <row r="1283" ht="24.5" customHeight="1" spans="1:4">
      <c r="A1283" s="103" t="s">
        <v>1121</v>
      </c>
      <c r="B1283" s="96"/>
      <c r="C1283" s="110"/>
      <c r="D1283" s="97"/>
    </row>
    <row r="1284" ht="24.5" customHeight="1" spans="1:4">
      <c r="A1284" s="108" t="s">
        <v>1122</v>
      </c>
      <c r="B1284" s="96"/>
      <c r="C1284" s="110"/>
      <c r="D1284" s="97"/>
    </row>
    <row r="1285" ht="24.5" customHeight="1" spans="1:4">
      <c r="A1285" s="103" t="s">
        <v>1123</v>
      </c>
      <c r="B1285" s="96"/>
      <c r="C1285" s="110"/>
      <c r="D1285" s="97"/>
    </row>
    <row r="1286" ht="24.5" customHeight="1" spans="1:4">
      <c r="A1286" s="103" t="s">
        <v>1124</v>
      </c>
      <c r="B1286" s="96"/>
      <c r="C1286" s="110"/>
      <c r="D1286" s="97"/>
    </row>
    <row r="1287" ht="24.5" customHeight="1" spans="1:4">
      <c r="A1287" s="103" t="s">
        <v>1125</v>
      </c>
      <c r="B1287" s="96"/>
      <c r="C1287" s="110"/>
      <c r="D1287" s="97"/>
    </row>
    <row r="1288" ht="24.5" customHeight="1" spans="1:4">
      <c r="A1288" s="103" t="s">
        <v>1126</v>
      </c>
      <c r="B1288" s="96"/>
      <c r="C1288" s="110"/>
      <c r="D1288" s="97"/>
    </row>
    <row r="1289" ht="24.5" customHeight="1" spans="1:4">
      <c r="A1289" s="103" t="s">
        <v>1127</v>
      </c>
      <c r="B1289" s="96"/>
      <c r="C1289" s="110"/>
      <c r="D1289" s="97"/>
    </row>
    <row r="1290" ht="24.5" customHeight="1" spans="1:4">
      <c r="A1290" s="108" t="s">
        <v>1128</v>
      </c>
      <c r="B1290" s="96"/>
      <c r="C1290" s="110"/>
      <c r="D1290" s="97"/>
    </row>
    <row r="1291" ht="24.5" customHeight="1" spans="1:4">
      <c r="A1291" s="103" t="s">
        <v>1129</v>
      </c>
      <c r="B1291" s="96"/>
      <c r="C1291" s="110"/>
      <c r="D1291" s="97"/>
    </row>
    <row r="1292" ht="24.5" customHeight="1" spans="1:4">
      <c r="A1292" s="103" t="s">
        <v>1130</v>
      </c>
      <c r="B1292" s="96"/>
      <c r="C1292" s="110"/>
      <c r="D1292" s="97"/>
    </row>
    <row r="1293" ht="24.5" customHeight="1" spans="1:4">
      <c r="A1293" s="103" t="s">
        <v>1131</v>
      </c>
      <c r="B1293" s="96"/>
      <c r="C1293" s="110"/>
      <c r="D1293" s="97"/>
    </row>
    <row r="1294" ht="24.5" customHeight="1" spans="1:4">
      <c r="A1294" s="103" t="s">
        <v>1132</v>
      </c>
      <c r="B1294" s="96"/>
      <c r="C1294" s="110"/>
      <c r="D1294" s="97"/>
    </row>
    <row r="1295" ht="24.5" customHeight="1" spans="1:4">
      <c r="A1295" s="103" t="s">
        <v>1133</v>
      </c>
      <c r="B1295" s="96"/>
      <c r="C1295" s="110"/>
      <c r="D1295" s="97"/>
    </row>
    <row r="1296" ht="24.5" customHeight="1" spans="1:4">
      <c r="A1296" s="103" t="s">
        <v>1134</v>
      </c>
      <c r="B1296" s="96"/>
      <c r="C1296" s="110"/>
      <c r="D1296" s="97"/>
    </row>
    <row r="1297" ht="24.5" customHeight="1" spans="1:4">
      <c r="A1297" s="103" t="s">
        <v>1135</v>
      </c>
      <c r="B1297" s="96"/>
      <c r="C1297" s="110"/>
      <c r="D1297" s="97"/>
    </row>
    <row r="1298" ht="24.5" customHeight="1" spans="1:4">
      <c r="A1298" s="103" t="s">
        <v>1136</v>
      </c>
      <c r="B1298" s="96"/>
      <c r="C1298" s="110"/>
      <c r="D1298" s="97"/>
    </row>
    <row r="1299" ht="24.5" customHeight="1" spans="1:4">
      <c r="A1299" s="103" t="s">
        <v>1137</v>
      </c>
      <c r="B1299" s="96"/>
      <c r="C1299" s="110"/>
      <c r="D1299" s="97"/>
    </row>
    <row r="1300" ht="24.5" customHeight="1" spans="1:4">
      <c r="A1300" s="103" t="s">
        <v>1138</v>
      </c>
      <c r="B1300" s="96"/>
      <c r="C1300" s="110"/>
      <c r="D1300" s="97"/>
    </row>
    <row r="1301" ht="24.5" customHeight="1" spans="1:4">
      <c r="A1301" s="103" t="s">
        <v>1139</v>
      </c>
      <c r="B1301" s="96"/>
      <c r="C1301" s="110"/>
      <c r="D1301" s="97"/>
    </row>
    <row r="1302" ht="24.5" customHeight="1" spans="1:4">
      <c r="A1302" s="108" t="s">
        <v>1140</v>
      </c>
      <c r="B1302" s="96">
        <v>2500</v>
      </c>
      <c r="C1302" s="110">
        <v>2500</v>
      </c>
      <c r="D1302" s="97"/>
    </row>
    <row r="1303" ht="24.5" customHeight="1" spans="1:4">
      <c r="A1303" s="108" t="s">
        <v>1141</v>
      </c>
      <c r="B1303" s="96">
        <v>16039</v>
      </c>
      <c r="C1303" s="110">
        <v>16039</v>
      </c>
      <c r="D1303" s="97"/>
    </row>
    <row r="1304" ht="24.5" customHeight="1" spans="1:4">
      <c r="A1304" s="108" t="s">
        <v>1142</v>
      </c>
      <c r="B1304" s="96">
        <v>16039</v>
      </c>
      <c r="C1304" s="110">
        <v>16039</v>
      </c>
      <c r="D1304" s="97"/>
    </row>
    <row r="1305" ht="24.5" customHeight="1" spans="1:4">
      <c r="A1305" s="103" t="s">
        <v>1143</v>
      </c>
      <c r="B1305" s="96"/>
      <c r="C1305" s="110"/>
      <c r="D1305" s="97"/>
    </row>
    <row r="1306" ht="24.5" customHeight="1" spans="1:4">
      <c r="A1306" s="103" t="s">
        <v>1144</v>
      </c>
      <c r="B1306" s="96"/>
      <c r="C1306" s="110"/>
      <c r="D1306" s="97"/>
    </row>
    <row r="1307" ht="24.5" customHeight="1" spans="1:4">
      <c r="A1307" s="103" t="s">
        <v>1145</v>
      </c>
      <c r="B1307" s="96"/>
      <c r="C1307" s="110"/>
      <c r="D1307" s="97"/>
    </row>
    <row r="1308" ht="24.5" customHeight="1" spans="1:4">
      <c r="A1308" s="103" t="s">
        <v>1146</v>
      </c>
      <c r="B1308" s="96">
        <v>16039</v>
      </c>
      <c r="C1308" s="110">
        <v>16039</v>
      </c>
      <c r="D1308" s="97"/>
    </row>
    <row r="1309" ht="24.5" customHeight="1" spans="1:4">
      <c r="A1309" s="108" t="s">
        <v>1147</v>
      </c>
      <c r="B1309" s="96">
        <v>300</v>
      </c>
      <c r="C1309" s="110">
        <v>300</v>
      </c>
      <c r="D1309" s="97"/>
    </row>
    <row r="1310" ht="24.5" customHeight="1" spans="1:4">
      <c r="A1310" s="103" t="s">
        <v>1148</v>
      </c>
      <c r="B1310" s="96"/>
      <c r="C1310" s="110"/>
      <c r="D1310" s="97"/>
    </row>
    <row r="1311" ht="24.5" customHeight="1" spans="1:4">
      <c r="A1311" s="103" t="s">
        <v>1149</v>
      </c>
      <c r="B1311" s="96">
        <v>300</v>
      </c>
      <c r="C1311" s="110">
        <v>300</v>
      </c>
      <c r="D1311" s="97"/>
    </row>
    <row r="1312" ht="24.5" customHeight="1" spans="1:4">
      <c r="A1312" s="103"/>
      <c r="B1312" s="96"/>
      <c r="C1312" s="110"/>
      <c r="D1312" s="97"/>
    </row>
    <row r="1313" ht="24.5" customHeight="1" spans="1:4">
      <c r="A1313" s="103"/>
      <c r="B1313" s="96"/>
      <c r="C1313" s="110"/>
      <c r="D1313" s="97"/>
    </row>
    <row r="1314" ht="24.5" customHeight="1" spans="1:4">
      <c r="A1314" s="103"/>
      <c r="B1314" s="113"/>
      <c r="C1314" s="113"/>
      <c r="D1314" s="97"/>
    </row>
    <row r="1315" ht="24.5" customHeight="1" spans="1:4">
      <c r="A1315" s="103"/>
      <c r="B1315" s="113"/>
      <c r="C1315" s="106"/>
      <c r="D1315" s="97"/>
    </row>
    <row r="1316" ht="24.5" customHeight="1" spans="1:4">
      <c r="A1316" s="114" t="s">
        <v>1150</v>
      </c>
      <c r="B1316" s="115">
        <v>109999.95</v>
      </c>
      <c r="C1316" s="116">
        <v>108306.95</v>
      </c>
      <c r="D1316" s="117">
        <v>1693</v>
      </c>
    </row>
  </sheetData>
  <mergeCells count="5">
    <mergeCell ref="A1:D1"/>
    <mergeCell ref="B3:D3"/>
    <mergeCell ref="C4:D4"/>
    <mergeCell ref="A3:A5"/>
    <mergeCell ref="B4:B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42"/>
  <sheetViews>
    <sheetView zoomScale="220" zoomScaleNormal="220" workbookViewId="0">
      <selection activeCell="B20" sqref="B20"/>
    </sheetView>
  </sheetViews>
  <sheetFormatPr defaultColWidth="9" defaultRowHeight="15.75"/>
  <cols>
    <col min="1" max="1" width="28.375" style="20" customWidth="1"/>
    <col min="2" max="2" width="10.125" style="20" customWidth="1"/>
    <col min="3" max="3" width="27.875" style="20" customWidth="1"/>
    <col min="4" max="4" width="10.25" style="20" customWidth="1"/>
    <col min="5" max="16384" width="9" style="20"/>
  </cols>
  <sheetData>
    <row r="1" s="19" customFormat="1" ht="36" customHeight="1" spans="1:5">
      <c r="A1" s="54" t="s">
        <v>1151</v>
      </c>
      <c r="B1" s="54"/>
      <c r="C1" s="54"/>
      <c r="D1" s="54"/>
      <c r="E1" s="41"/>
    </row>
    <row r="2" ht="26.25" customHeight="1" spans="1:13">
      <c r="A2" s="55"/>
      <c r="B2" s="56"/>
      <c r="C2" s="55"/>
      <c r="D2" s="57" t="s">
        <v>1</v>
      </c>
      <c r="E2" s="25"/>
      <c r="F2" s="25"/>
      <c r="G2" s="25"/>
      <c r="H2" s="25"/>
      <c r="I2" s="25"/>
      <c r="J2" s="25"/>
      <c r="K2" s="25"/>
      <c r="L2" s="25"/>
      <c r="M2" s="25"/>
    </row>
    <row r="3" ht="29.25" customHeight="1" spans="1:13">
      <c r="A3" s="58" t="s">
        <v>1152</v>
      </c>
      <c r="B3" s="59"/>
      <c r="C3" s="59" t="s">
        <v>1153</v>
      </c>
      <c r="D3" s="60"/>
      <c r="E3" s="25"/>
      <c r="F3" s="25"/>
      <c r="G3" s="25"/>
      <c r="H3" s="25"/>
      <c r="I3" s="25"/>
      <c r="J3" s="25"/>
      <c r="K3" s="25"/>
      <c r="L3" s="25"/>
      <c r="M3" s="25"/>
    </row>
    <row r="4" ht="30.95" customHeight="1" spans="1:13">
      <c r="A4" s="61" t="s">
        <v>1154</v>
      </c>
      <c r="B4" s="62" t="s">
        <v>1155</v>
      </c>
      <c r="C4" s="63" t="s">
        <v>1154</v>
      </c>
      <c r="D4" s="64" t="s">
        <v>1155</v>
      </c>
      <c r="E4" s="25"/>
      <c r="F4" s="25"/>
      <c r="G4" s="25"/>
      <c r="H4" s="25"/>
      <c r="I4" s="25"/>
      <c r="J4" s="25"/>
      <c r="K4" s="25"/>
      <c r="L4" s="25"/>
      <c r="M4" s="25"/>
    </row>
    <row r="5" ht="30.95" customHeight="1" spans="1:13">
      <c r="A5" s="65" t="s">
        <v>1156</v>
      </c>
      <c r="B5" s="66">
        <f>本级收预!C29</f>
        <v>116012</v>
      </c>
      <c r="C5" s="67" t="s">
        <v>1157</v>
      </c>
      <c r="D5" s="68">
        <f>SUM(D6:D7)</f>
        <v>110000</v>
      </c>
      <c r="E5" s="25"/>
      <c r="F5" s="25"/>
      <c r="G5" s="25"/>
      <c r="H5" s="25"/>
      <c r="I5" s="25"/>
      <c r="J5" s="25"/>
      <c r="K5" s="25"/>
      <c r="L5" s="25"/>
      <c r="M5" s="25"/>
    </row>
    <row r="6" ht="30.95" customHeight="1" spans="1:13">
      <c r="A6" s="69" t="s">
        <v>1158</v>
      </c>
      <c r="B6" s="66">
        <f>+B7+B12+B20</f>
        <v>19267</v>
      </c>
      <c r="C6" s="67" t="s">
        <v>1159</v>
      </c>
      <c r="D6" s="68">
        <f>本级支预!C27-D7</f>
        <v>108307</v>
      </c>
      <c r="E6" s="25"/>
      <c r="F6" s="25"/>
      <c r="G6" s="25"/>
      <c r="H6" s="25"/>
      <c r="I6" s="25"/>
      <c r="J6" s="25"/>
      <c r="K6" s="25"/>
      <c r="L6" s="25"/>
      <c r="M6" s="25"/>
    </row>
    <row r="7" ht="30.95" customHeight="1" spans="1:13">
      <c r="A7" s="69" t="s">
        <v>1160</v>
      </c>
      <c r="B7" s="70">
        <f>SUM(B8:B11)</f>
        <v>14949</v>
      </c>
      <c r="C7" s="67" t="s">
        <v>1161</v>
      </c>
      <c r="D7" s="68">
        <v>1693</v>
      </c>
      <c r="E7" s="25"/>
      <c r="F7" s="25"/>
      <c r="G7" s="25"/>
      <c r="H7" s="25"/>
      <c r="I7" s="25"/>
      <c r="J7" s="25"/>
      <c r="K7" s="25"/>
      <c r="L7" s="25"/>
      <c r="M7" s="25"/>
    </row>
    <row r="8" ht="30.95" customHeight="1" spans="1:13">
      <c r="A8" s="69" t="s">
        <v>1162</v>
      </c>
      <c r="B8" s="70">
        <v>354</v>
      </c>
      <c r="C8" s="67" t="s">
        <v>1163</v>
      </c>
      <c r="D8" s="68">
        <f>SUM(D9:D12)</f>
        <v>31024</v>
      </c>
      <c r="E8" s="25"/>
      <c r="F8" s="25"/>
      <c r="G8" s="25"/>
      <c r="H8" s="25"/>
      <c r="I8" s="25"/>
      <c r="J8" s="25"/>
      <c r="K8" s="25"/>
      <c r="L8" s="25"/>
      <c r="M8" s="25"/>
    </row>
    <row r="9" ht="30.95" customHeight="1" spans="1:13">
      <c r="A9" s="69" t="s">
        <v>1164</v>
      </c>
      <c r="B9" s="70">
        <v>101</v>
      </c>
      <c r="C9" s="67" t="s">
        <v>1165</v>
      </c>
      <c r="D9" s="68">
        <v>30322</v>
      </c>
      <c r="E9" s="25"/>
      <c r="F9" s="25"/>
      <c r="G9" s="25"/>
      <c r="H9" s="25"/>
      <c r="I9" s="25"/>
      <c r="J9" s="25"/>
      <c r="K9" s="25"/>
      <c r="L9" s="25"/>
      <c r="M9" s="25"/>
    </row>
    <row r="10" ht="30.95" customHeight="1" spans="1:13">
      <c r="A10" s="69" t="s">
        <v>1166</v>
      </c>
      <c r="B10" s="70">
        <f>5876+3315+5303</f>
        <v>14494</v>
      </c>
      <c r="C10" s="67" t="s">
        <v>1167</v>
      </c>
      <c r="D10" s="68">
        <v>702</v>
      </c>
      <c r="E10" s="25"/>
      <c r="F10" s="25"/>
      <c r="G10" s="25"/>
      <c r="H10" s="25"/>
      <c r="I10" s="25"/>
      <c r="J10" s="25"/>
      <c r="K10" s="25"/>
      <c r="L10" s="25"/>
      <c r="M10" s="25"/>
    </row>
    <row r="11" ht="27.75" hidden="1" customHeight="1" spans="1:13">
      <c r="A11" s="69" t="s">
        <v>1168</v>
      </c>
      <c r="B11" s="70"/>
      <c r="C11" s="67" t="s">
        <v>1169</v>
      </c>
      <c r="D11" s="68"/>
      <c r="E11" s="25"/>
      <c r="F11" s="25"/>
      <c r="G11" s="25"/>
      <c r="H11" s="25"/>
      <c r="I11" s="25"/>
      <c r="J11" s="25"/>
      <c r="K11" s="25"/>
      <c r="L11" s="25"/>
      <c r="M11" s="25"/>
    </row>
    <row r="12" ht="30.95" customHeight="1" spans="1:13">
      <c r="A12" s="69" t="s">
        <v>1170</v>
      </c>
      <c r="B12" s="66">
        <f>SUM(B13:B19)</f>
        <v>2625</v>
      </c>
      <c r="C12" s="67"/>
      <c r="D12" s="68"/>
      <c r="E12" s="25"/>
      <c r="F12" s="25"/>
      <c r="G12" s="25"/>
      <c r="H12" s="25"/>
      <c r="I12" s="25"/>
      <c r="J12" s="25"/>
      <c r="K12" s="25"/>
      <c r="L12" s="25"/>
      <c r="M12" s="25"/>
    </row>
    <row r="13" ht="30.95" customHeight="1" spans="1:13">
      <c r="A13" s="69" t="s">
        <v>1171</v>
      </c>
      <c r="B13" s="66"/>
      <c r="C13" s="71" t="s">
        <v>1172</v>
      </c>
      <c r="D13" s="68">
        <v>4900</v>
      </c>
      <c r="E13" s="25"/>
      <c r="F13" s="25"/>
      <c r="G13" s="25"/>
      <c r="H13" s="25"/>
      <c r="I13" s="25"/>
      <c r="J13" s="25"/>
      <c r="K13" s="25"/>
      <c r="L13" s="25"/>
      <c r="M13" s="25"/>
    </row>
    <row r="14" ht="30.95" customHeight="1" spans="1:13">
      <c r="A14" s="69" t="s">
        <v>1173</v>
      </c>
      <c r="B14" s="70">
        <v>175</v>
      </c>
      <c r="C14" s="72" t="s">
        <v>1174</v>
      </c>
      <c r="D14" s="68">
        <v>10000</v>
      </c>
      <c r="E14" s="25"/>
      <c r="F14" s="25"/>
      <c r="G14" s="25"/>
      <c r="H14" s="25"/>
      <c r="I14" s="25"/>
      <c r="J14" s="25"/>
      <c r="K14" s="25"/>
      <c r="L14" s="25"/>
      <c r="M14" s="25"/>
    </row>
    <row r="15" ht="30.95" customHeight="1" spans="1:13">
      <c r="A15" s="69" t="s">
        <v>1175</v>
      </c>
      <c r="B15" s="66">
        <v>15</v>
      </c>
      <c r="C15" s="71" t="s">
        <v>1176</v>
      </c>
      <c r="D15" s="68">
        <f>B25-D5-D8-D13-D14</f>
        <v>4391</v>
      </c>
      <c r="E15" s="25"/>
      <c r="F15" s="25"/>
      <c r="G15" s="25"/>
      <c r="H15" s="25"/>
      <c r="I15" s="25"/>
      <c r="J15" s="25"/>
      <c r="K15" s="25"/>
      <c r="L15" s="25"/>
      <c r="M15" s="25"/>
    </row>
    <row r="16" ht="30.95" customHeight="1" spans="1:13">
      <c r="A16" s="69" t="s">
        <v>1177</v>
      </c>
      <c r="B16" s="73">
        <v>1133</v>
      </c>
      <c r="C16" s="67"/>
      <c r="D16" s="68"/>
      <c r="E16" s="25"/>
      <c r="F16" s="25"/>
      <c r="G16" s="25"/>
      <c r="H16" s="25"/>
      <c r="I16" s="25"/>
      <c r="J16" s="25"/>
      <c r="K16" s="25"/>
      <c r="L16" s="25"/>
      <c r="M16" s="25"/>
    </row>
    <row r="17" ht="30.95" customHeight="1" spans="1:13">
      <c r="A17" s="69" t="s">
        <v>1178</v>
      </c>
      <c r="B17" s="66">
        <v>224</v>
      </c>
      <c r="C17" s="74"/>
      <c r="D17" s="68"/>
      <c r="E17" s="25"/>
      <c r="F17" s="25"/>
      <c r="G17" s="25"/>
      <c r="H17" s="25"/>
      <c r="I17" s="25"/>
      <c r="J17" s="25"/>
      <c r="K17" s="25"/>
      <c r="L17" s="25"/>
      <c r="M17" s="25"/>
    </row>
    <row r="18" ht="27.75" hidden="1" customHeight="1" spans="1:13">
      <c r="A18" s="69" t="s">
        <v>1179</v>
      </c>
      <c r="B18" s="66"/>
      <c r="C18" s="67"/>
      <c r="D18" s="68"/>
      <c r="E18" s="25"/>
      <c r="F18" s="25"/>
      <c r="G18" s="25"/>
      <c r="H18" s="25"/>
      <c r="I18" s="25"/>
      <c r="J18" s="25"/>
      <c r="K18" s="25"/>
      <c r="L18" s="25"/>
      <c r="M18" s="25"/>
    </row>
    <row r="19" ht="30.95" customHeight="1" spans="1:13">
      <c r="A19" s="69" t="s">
        <v>1180</v>
      </c>
      <c r="B19" s="66">
        <f>2625-B17-B16-B15-B14</f>
        <v>1078</v>
      </c>
      <c r="C19" s="72"/>
      <c r="D19" s="68"/>
      <c r="E19" s="25"/>
      <c r="F19" s="25"/>
      <c r="G19" s="25"/>
      <c r="H19" s="25"/>
      <c r="I19" s="25"/>
      <c r="J19" s="25"/>
      <c r="K19" s="25"/>
      <c r="L19" s="25"/>
      <c r="M19" s="25"/>
    </row>
    <row r="20" ht="30.95" customHeight="1" spans="1:13">
      <c r="A20" s="69" t="s">
        <v>1181</v>
      </c>
      <c r="B20" s="66">
        <v>1693</v>
      </c>
      <c r="C20" s="72"/>
      <c r="D20" s="68"/>
      <c r="E20" s="25"/>
      <c r="F20" s="25"/>
      <c r="G20" s="25"/>
      <c r="H20" s="25"/>
      <c r="I20" s="25"/>
      <c r="J20" s="25"/>
      <c r="K20" s="25"/>
      <c r="L20" s="25"/>
      <c r="M20" s="25"/>
    </row>
    <row r="21" ht="30.95" customHeight="1" spans="1:13">
      <c r="A21" s="69" t="s">
        <v>1182</v>
      </c>
      <c r="B21" s="75"/>
      <c r="C21" s="72"/>
      <c r="D21" s="68"/>
      <c r="E21" s="25"/>
      <c r="F21" s="25"/>
      <c r="G21" s="25"/>
      <c r="H21" s="25"/>
      <c r="I21" s="25"/>
      <c r="J21" s="25"/>
      <c r="K21" s="25"/>
      <c r="L21" s="25"/>
      <c r="M21" s="25"/>
    </row>
    <row r="22" ht="30.95" customHeight="1" spans="1:13">
      <c r="A22" s="69" t="s">
        <v>1183</v>
      </c>
      <c r="B22" s="70">
        <v>20000</v>
      </c>
      <c r="C22" s="72"/>
      <c r="D22" s="68"/>
      <c r="E22" s="25"/>
      <c r="F22" s="25"/>
      <c r="G22" s="25"/>
      <c r="H22" s="25"/>
      <c r="I22" s="25"/>
      <c r="J22" s="25"/>
      <c r="K22" s="25"/>
      <c r="L22" s="25"/>
      <c r="M22" s="25"/>
    </row>
    <row r="23" ht="30.95" customHeight="1" spans="1:13">
      <c r="A23" s="69" t="s">
        <v>1184</v>
      </c>
      <c r="B23" s="70">
        <v>5036</v>
      </c>
      <c r="C23" s="72"/>
      <c r="D23" s="68"/>
      <c r="E23" s="25"/>
      <c r="F23" s="25"/>
      <c r="G23" s="25"/>
      <c r="H23" s="25"/>
      <c r="I23" s="25"/>
      <c r="J23" s="25"/>
      <c r="K23" s="25"/>
      <c r="L23" s="25"/>
      <c r="M23" s="25"/>
    </row>
    <row r="24" ht="30.95" customHeight="1" spans="1:13">
      <c r="A24" s="69"/>
      <c r="B24" s="70"/>
      <c r="C24" s="72"/>
      <c r="D24" s="68"/>
      <c r="E24" s="25"/>
      <c r="F24" s="25"/>
      <c r="G24" s="25"/>
      <c r="H24" s="25"/>
      <c r="I24" s="25"/>
      <c r="J24" s="25"/>
      <c r="K24" s="25"/>
      <c r="L24" s="25"/>
      <c r="M24" s="25"/>
    </row>
    <row r="25" ht="30.95" customHeight="1" spans="1:13">
      <c r="A25" s="76" t="s">
        <v>1185</v>
      </c>
      <c r="B25" s="77">
        <f>SUM(B5,B6,B21,B22,B23)</f>
        <v>160315</v>
      </c>
      <c r="C25" s="78" t="s">
        <v>1186</v>
      </c>
      <c r="D25" s="79">
        <f>+D5+D8+D13+D14+D15</f>
        <v>160315</v>
      </c>
      <c r="E25" s="25"/>
      <c r="F25" s="80"/>
      <c r="G25" s="25"/>
      <c r="H25" s="25"/>
      <c r="I25" s="25"/>
      <c r="J25" s="25"/>
      <c r="K25" s="25"/>
      <c r="L25" s="25"/>
      <c r="M25" s="25"/>
    </row>
    <row r="26" ht="14.25" spans="1:13">
      <c r="A26" s="25"/>
      <c r="B26" s="25"/>
      <c r="C26" s="25"/>
      <c r="D26" s="80"/>
      <c r="E26" s="25"/>
      <c r="F26" s="25"/>
      <c r="G26" s="25"/>
      <c r="H26" s="25"/>
      <c r="I26" s="25"/>
      <c r="J26" s="25"/>
      <c r="K26" s="25"/>
      <c r="L26" s="25"/>
      <c r="M26" s="25"/>
    </row>
    <row r="27" ht="14.25" spans="1:1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ht="14.25" spans="1:1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ht="14.25" spans="1:1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ht="14.25" spans="1:1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ht="14.25" spans="1:1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ht="14.25" spans="1:1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ht="14.25" spans="1:1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ht="14.25" spans="1:1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ht="14.25" spans="1:1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ht="14.25" spans="1:1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ht="14.25" spans="1:1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ht="14.25" spans="1:1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ht="14.25" spans="1:1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ht="14.25" spans="1:1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ht="14.25" spans="1:1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ht="14.25" spans="1:1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</sheetData>
  <mergeCells count="3">
    <mergeCell ref="A1:D1"/>
    <mergeCell ref="A3:B3"/>
    <mergeCell ref="C3:D3"/>
  </mergeCells>
  <printOptions horizontalCentered="1"/>
  <pageMargins left="0.590277777777778" right="0.590277777777778" top="0.729166666666667" bottom="0.590277777777778" header="0.196527777777778" footer="0.313888888888889"/>
  <pageSetup paperSize="9" firstPageNumber="8" orientation="portrait" blackAndWhite="1" useFirstPageNumber="1"/>
  <headerFooter alignWithMargins="0" scaleWithDoc="0">
    <oddFooter>&amp;C&amp;10第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本级收执</vt:lpstr>
      <vt:lpstr>本级支执</vt:lpstr>
      <vt:lpstr>本级基金收执</vt:lpstr>
      <vt:lpstr>本级基金支执</vt:lpstr>
      <vt:lpstr>2017社保预算总表 (2)</vt:lpstr>
      <vt:lpstr>本级收预</vt:lpstr>
      <vt:lpstr>本级支预</vt:lpstr>
      <vt:lpstr>本级支预明细</vt:lpstr>
      <vt:lpstr>本级平衡</vt:lpstr>
      <vt:lpstr>本级基收预</vt:lpstr>
      <vt:lpstr>本级基支预</vt:lpstr>
      <vt:lpstr>2018社保预算总表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奥西图文</cp:lastModifiedBy>
  <dcterms:created xsi:type="dcterms:W3CDTF">2017-12-15T07:46:00Z</dcterms:created>
  <cp:lastPrinted>2017-12-23T05:18:00Z</cp:lastPrinted>
  <dcterms:modified xsi:type="dcterms:W3CDTF">2017-12-23T10:03:09Z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