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tabRatio="921" firstSheet="16" activeTab="30"/>
  </bookViews>
  <sheets>
    <sheet name="25一般公共预算收入执行" sheetId="1" r:id="rId1"/>
    <sheet name="25一般公共预算支出执行" sheetId="2" r:id="rId2"/>
    <sheet name="25一般公共预算平衡" sheetId="17" r:id="rId3"/>
    <sheet name="25基金收入执行" sheetId="3" r:id="rId4"/>
    <sheet name="25基金支出执行" sheetId="4" r:id="rId5"/>
    <sheet name="25国资收入执行" sheetId="25" r:id="rId6"/>
    <sheet name="25国资支出执行 " sheetId="34" r:id="rId7"/>
    <sheet name="24社保基金执行" sheetId="13" state="hidden" r:id="rId8"/>
    <sheet name="25债务限额余额 " sheetId="45" r:id="rId9"/>
    <sheet name="25还本付息 " sheetId="46" r:id="rId10"/>
    <sheet name="26一般公共预算收入预算" sheetId="6" r:id="rId11"/>
    <sheet name="26一般公共预算支出执行" sheetId="7" r:id="rId12"/>
    <sheet name="26一般公共预算平衡" sheetId="8" r:id="rId13"/>
    <sheet name="26一般支预明细  " sheetId="41" r:id="rId14"/>
    <sheet name="26一般公共预算支出执行 (本级)" sheetId="48" r:id="rId15"/>
    <sheet name="26一般公共预算基本支出" sheetId="28" r:id="rId16"/>
    <sheet name="26一般公共预算转移支付" sheetId="49" r:id="rId17"/>
    <sheet name="26基金收入预算" sheetId="9" r:id="rId18"/>
    <sheet name="26基金支出预算" sheetId="16" r:id="rId19"/>
    <sheet name="26基金支出预算 (本级)" sheetId="50" r:id="rId20"/>
    <sheet name="26基支预-明细" sheetId="27" r:id="rId21"/>
    <sheet name="26政府性基金转移支付" sheetId="51" r:id="rId22"/>
    <sheet name="26国资收入预算" sheetId="22" r:id="rId23"/>
    <sheet name="26国资支出预算 " sheetId="52" r:id="rId24"/>
    <sheet name="26国资支出预算  (本级)" sheetId="54" r:id="rId25"/>
    <sheet name="26国资转移支付" sheetId="53" r:id="rId26"/>
    <sheet name="26一般支预明细(底稿1) " sheetId="36" state="hidden" r:id="rId27"/>
    <sheet name="26一般支预明细  (底稿2)" sheetId="40" state="hidden" r:id="rId28"/>
    <sheet name="26债务限额余额" sheetId="30" r:id="rId29"/>
    <sheet name="26还本付息" sheetId="31" r:id="rId30"/>
    <sheet name="26三公" sheetId="29" r:id="rId31"/>
    <sheet name="26部门预算简表 " sheetId="33" state="hidden" r:id="rId32"/>
    <sheet name="26基本支出明细 (2)" sheetId="47" state="hidden" r:id="rId33"/>
    <sheet name="26基本支出明细" sheetId="42" state="hidden" r:id="rId34"/>
    <sheet name="26重点项目" sheetId="32" state="hidden" r:id="rId35"/>
    <sheet name="26项目明细" sheetId="43" state="hidden" r:id="rId36"/>
  </sheets>
  <externalReferences>
    <externalReference r:id="rId38"/>
    <externalReference r:id="rId39"/>
    <externalReference r:id="rId40"/>
    <externalReference r:id="rId41"/>
  </externalReferences>
  <definedNames>
    <definedName name="_xlnm._FilterDatabase" localSheetId="13" hidden="1">'26一般支预明细  '!$A$4:$HA$150</definedName>
    <definedName name="_xlnm._FilterDatabase" localSheetId="20" hidden="1">'26基支预-明细'!$A$4:$HL$27</definedName>
    <definedName name="_xlnm._FilterDatabase" localSheetId="26" hidden="1">'26一般支预明细(底稿1) '!$C$5:$HJ$153</definedName>
    <definedName name="_xlnm._FilterDatabase" localSheetId="27" hidden="1">'26一般支预明细  (底稿2)'!$C$5:$HL$152</definedName>
    <definedName name="_" localSheetId="2">#REF!</definedName>
    <definedName name="_" localSheetId="5">#REF!</definedName>
    <definedName name="_" localSheetId="7">#REF!</definedName>
    <definedName name="_" localSheetId="18">#REF!</definedName>
    <definedName name="_">#REF!</definedName>
    <definedName name="_6_其他" localSheetId="2">#REF!</definedName>
    <definedName name="_6_其他" localSheetId="5">#REF!</definedName>
    <definedName name="_6_其他" localSheetId="7">#REF!</definedName>
    <definedName name="_6_其他" localSheetId="18">#REF!</definedName>
    <definedName name="_6_其他" localSheetId="12">#REF!</definedName>
    <definedName name="_6_其他">#REF!</definedName>
    <definedName name="_Order1" hidden="1">255</definedName>
    <definedName name="_Order2" hidden="1">255</definedName>
    <definedName name="BM8_SelectZBM.BM8_ZBMChangeKMM" localSheetId="5">[1]!BM8_SelectZBM.BM8_ZBMChangeKMM</definedName>
    <definedName name="BM8_SelectZBM.BM8_ZBMChangeKMM">[1]!BM8_SelectZBM.BM8_ZBMChangeKMM</definedName>
    <definedName name="BM8_SelectZBM.BM8_ZBMminusOption" localSheetId="5">[1]!BM8_SelectZBM.BM8_ZBMminusOption</definedName>
    <definedName name="BM8_SelectZBM.BM8_ZBMminusOption">[1]!BM8_SelectZBM.BM8_ZBMminusOption</definedName>
    <definedName name="BM8_SelectZBM.BM8_ZBMSumOption" localSheetId="5">[1]!BM8_SelectZBM.BM8_ZBMSumOption</definedName>
    <definedName name="BM8_SelectZBM.BM8_ZBMSumOption">[1]!BM8_SelectZBM.BM8_ZBMSumOption</definedName>
    <definedName name="d" localSheetId="2">#REF!</definedName>
    <definedName name="d" localSheetId="5">#REF!</definedName>
    <definedName name="d" localSheetId="7">#REF!</definedName>
    <definedName name="d" localSheetId="18">#REF!</definedName>
    <definedName name="d" localSheetId="12">#REF!</definedName>
    <definedName name="d">#REF!</definedName>
    <definedName name="Database" localSheetId="2" hidden="1">#REF!</definedName>
    <definedName name="Database" localSheetId="0" hidden="1">#REF!</definedName>
    <definedName name="Database" localSheetId="5" hidden="1">#REF!</definedName>
    <definedName name="Database" localSheetId="7" hidden="1">#REF!</definedName>
    <definedName name="Database" localSheetId="18" hidden="1">#REF!</definedName>
    <definedName name="Database" localSheetId="10" hidden="1">#REF!</definedName>
    <definedName name="Database" localSheetId="11" hidden="1">#REF!</definedName>
    <definedName name="Database" hidden="1">#REF!</definedName>
    <definedName name="jhvgh" localSheetId="2">#REF!</definedName>
    <definedName name="jhvgh" localSheetId="5">#REF!</definedName>
    <definedName name="jhvgh" localSheetId="7">#REF!</definedName>
    <definedName name="jhvgh" localSheetId="18">#REF!</definedName>
    <definedName name="jhvgh" localSheetId="12">#REF!</definedName>
    <definedName name="jhvgh">#REF!</definedName>
    <definedName name="_xlnm.Print_Area" localSheetId="3">'25基金收入执行'!$A$1:$E$24</definedName>
    <definedName name="_xlnm.Print_Area" localSheetId="4">'25基金支出执行'!$A$1:$D$28</definedName>
    <definedName name="_xlnm.Print_Area" localSheetId="2">'25一般公共预算平衡'!$A$1:$D$25</definedName>
    <definedName name="_xlnm.Print_Area" localSheetId="0">'25一般公共预算收入执行'!$A$1:$E$58</definedName>
    <definedName name="_xlnm.Print_Area" localSheetId="1">'25一般公共预算支出执行'!$A$1:$E$31</definedName>
    <definedName name="_xlnm.Print_Area" localSheetId="7">'24社保基金执行'!$A$1:$D$24</definedName>
    <definedName name="_xlnm.Print_Area" localSheetId="17">'26基金收入预算'!$A$1:$D$24</definedName>
    <definedName name="_xlnm.Print_Area" localSheetId="18">'26基金支出预算'!$A$1:$D$28</definedName>
    <definedName name="_xlnm.Print_Area" localSheetId="12">'26一般公共预算平衡'!$A$1:$D$28</definedName>
    <definedName name="_xlnm.Print_Area" localSheetId="10">'26一般公共预算收入预算'!$A$1:$D$58</definedName>
    <definedName name="_xlnm.Print_Area" localSheetId="11">'26一般公共预算支出执行'!$A$1:$D$31</definedName>
    <definedName name="_xlnm.Print_Area" localSheetId="22">'26国资收入预算'!$A$1:$D$24</definedName>
    <definedName name="_xlnm.Print_Area" hidden="1">#N/A</definedName>
    <definedName name="_xlnm.Print_Titles" localSheetId="4">'25基金支出执行'!$1:$3</definedName>
    <definedName name="_xlnm.Print_Titles" localSheetId="0">'25一般公共预算收入执行'!$A:$A,'25一般公共预算收入执行'!$1:$3</definedName>
    <definedName name="_xlnm.Print_Titles" localSheetId="11">'26一般公共预算支出执行'!$A:$A,'26一般公共预算支出执行'!$1:$3</definedName>
    <definedName name="_xlnm.Print_Titles" hidden="1">#N/A</definedName>
    <definedName name="QUERY2" localSheetId="2">#REF!</definedName>
    <definedName name="QUERY2" localSheetId="5">#REF!</definedName>
    <definedName name="QUERY2" localSheetId="7">#REF!</definedName>
    <definedName name="QUERY2" localSheetId="18">#REF!</definedName>
    <definedName name="QUERY2">#REF!</definedName>
    <definedName name="本级支执222" localSheetId="2">#REF!</definedName>
    <definedName name="本级支执222" localSheetId="5">#REF!</definedName>
    <definedName name="本级支执222" localSheetId="7">#REF!</definedName>
    <definedName name="本级支执222" localSheetId="18">#REF!</definedName>
    <definedName name="本级支执222">#REF!</definedName>
    <definedName name="陈伟" localSheetId="5">#REF!</definedName>
    <definedName name="陈伟">#REF!</definedName>
    <definedName name="大通湖支出" localSheetId="2">#REF!</definedName>
    <definedName name="大通湖支出" localSheetId="5">#REF!</definedName>
    <definedName name="大通湖支出" localSheetId="7">#REF!</definedName>
    <definedName name="大通湖支出" localSheetId="18">#REF!</definedName>
    <definedName name="大通湖支出">#REF!</definedName>
    <definedName name="地区名称" localSheetId="2">#REF!</definedName>
    <definedName name="地区名称" localSheetId="5">#REF!</definedName>
    <definedName name="地区名称" localSheetId="7">#REF!</definedName>
    <definedName name="地区名称" localSheetId="18">#REF!</definedName>
    <definedName name="地区名称">#REF!</definedName>
    <definedName name="工" localSheetId="2">#REF!</definedName>
    <definedName name="工" localSheetId="5">#REF!</definedName>
    <definedName name="工" localSheetId="7">#REF!</definedName>
    <definedName name="工" localSheetId="18">#REF!</definedName>
    <definedName name="工">#REF!</definedName>
    <definedName name="购车" localSheetId="2">#REF!</definedName>
    <definedName name="购车" localSheetId="5">#REF!</definedName>
    <definedName name="购车" localSheetId="7">#REF!</definedName>
    <definedName name="购车" localSheetId="18">#REF!</definedName>
    <definedName name="购车">#REF!</definedName>
    <definedName name="胡局长汇报修改" localSheetId="5">#REF!</definedName>
    <definedName name="胡局长汇报修改">#REF!</definedName>
    <definedName name="汇率" localSheetId="2">#REF!</definedName>
    <definedName name="汇率" localSheetId="5">#REF!</definedName>
    <definedName name="汇率" localSheetId="7">#REF!</definedName>
    <definedName name="汇率" localSheetId="18">#REF!</definedName>
    <definedName name="汇率">#REF!</definedName>
    <definedName name="生产列1" localSheetId="2">#REF!</definedName>
    <definedName name="生产列1" localSheetId="5">#REF!</definedName>
    <definedName name="生产列1" localSheetId="7">#REF!</definedName>
    <definedName name="生产列1" localSheetId="18">#REF!</definedName>
    <definedName name="生产列1">#REF!</definedName>
    <definedName name="生产列11" localSheetId="2">#REF!</definedName>
    <definedName name="生产列11" localSheetId="5">#REF!</definedName>
    <definedName name="生产列11" localSheetId="7">#REF!</definedName>
    <definedName name="生产列11" localSheetId="18">#REF!</definedName>
    <definedName name="生产列11">#REF!</definedName>
    <definedName name="生产列15" localSheetId="2">#REF!</definedName>
    <definedName name="生产列15" localSheetId="5">#REF!</definedName>
    <definedName name="生产列15" localSheetId="7">#REF!</definedName>
    <definedName name="生产列15" localSheetId="18">#REF!</definedName>
    <definedName name="生产列15">#REF!</definedName>
    <definedName name="生产列16" localSheetId="2">#REF!</definedName>
    <definedName name="生产列16" localSheetId="5">#REF!</definedName>
    <definedName name="生产列16" localSheetId="7">#REF!</definedName>
    <definedName name="生产列16" localSheetId="18">#REF!</definedName>
    <definedName name="生产列16">#REF!</definedName>
    <definedName name="生产列17" localSheetId="2">#REF!</definedName>
    <definedName name="生产列17" localSheetId="5">#REF!</definedName>
    <definedName name="生产列17" localSheetId="7">#REF!</definedName>
    <definedName name="生产列17" localSheetId="18">#REF!</definedName>
    <definedName name="生产列17">#REF!</definedName>
    <definedName name="生产列19" localSheetId="2">#REF!</definedName>
    <definedName name="生产列19" localSheetId="5">#REF!</definedName>
    <definedName name="生产列19" localSheetId="7">#REF!</definedName>
    <definedName name="生产列19" localSheetId="18">#REF!</definedName>
    <definedName name="生产列19">#REF!</definedName>
    <definedName name="生产列2" localSheetId="2">#REF!</definedName>
    <definedName name="生产列2" localSheetId="5">#REF!</definedName>
    <definedName name="生产列2" localSheetId="7">#REF!</definedName>
    <definedName name="生产列2" localSheetId="18">#REF!</definedName>
    <definedName name="生产列2">#REF!</definedName>
    <definedName name="生产列20" localSheetId="2">#REF!</definedName>
    <definedName name="生产列20" localSheetId="5">#REF!</definedName>
    <definedName name="生产列20" localSheetId="7">#REF!</definedName>
    <definedName name="生产列20" localSheetId="18">#REF!</definedName>
    <definedName name="生产列20">#REF!</definedName>
    <definedName name="生产列3" localSheetId="2">#REF!</definedName>
    <definedName name="生产列3" localSheetId="5">#REF!</definedName>
    <definedName name="生产列3" localSheetId="7">#REF!</definedName>
    <definedName name="生产列3" localSheetId="18">#REF!</definedName>
    <definedName name="生产列3">#REF!</definedName>
    <definedName name="生产列4" localSheetId="2">#REF!</definedName>
    <definedName name="生产列4" localSheetId="5">#REF!</definedName>
    <definedName name="生产列4" localSheetId="7">#REF!</definedName>
    <definedName name="生产列4" localSheetId="18">#REF!</definedName>
    <definedName name="生产列4">#REF!</definedName>
    <definedName name="生产列5" localSheetId="2">#REF!</definedName>
    <definedName name="生产列5" localSheetId="5">#REF!</definedName>
    <definedName name="生产列5" localSheetId="7">#REF!</definedName>
    <definedName name="生产列5" localSheetId="18">#REF!</definedName>
    <definedName name="生产列5">#REF!</definedName>
    <definedName name="生产列6" localSheetId="2">#REF!</definedName>
    <definedName name="生产列6" localSheetId="5">#REF!</definedName>
    <definedName name="生产列6" localSheetId="7">#REF!</definedName>
    <definedName name="生产列6" localSheetId="18">#REF!</definedName>
    <definedName name="生产列6">#REF!</definedName>
    <definedName name="生产列7" localSheetId="2">#REF!</definedName>
    <definedName name="生产列7" localSheetId="5">#REF!</definedName>
    <definedName name="生产列7" localSheetId="7">#REF!</definedName>
    <definedName name="生产列7" localSheetId="18">#REF!</definedName>
    <definedName name="生产列7">#REF!</definedName>
    <definedName name="生产列8" localSheetId="2">#REF!</definedName>
    <definedName name="生产列8" localSheetId="5">#REF!</definedName>
    <definedName name="生产列8" localSheetId="7">#REF!</definedName>
    <definedName name="生产列8" localSheetId="18">#REF!</definedName>
    <definedName name="生产列8">#REF!</definedName>
    <definedName name="生产列9" localSheetId="2">#REF!</definedName>
    <definedName name="生产列9" localSheetId="5">#REF!</definedName>
    <definedName name="生产列9" localSheetId="7">#REF!</definedName>
    <definedName name="生产列9" localSheetId="18">#REF!</definedName>
    <definedName name="生产列9">#REF!</definedName>
    <definedName name="生产期" localSheetId="2">#REF!</definedName>
    <definedName name="生产期" localSheetId="5">#REF!</definedName>
    <definedName name="生产期" localSheetId="7">#REF!</definedName>
    <definedName name="生产期" localSheetId="18">#REF!</definedName>
    <definedName name="生产期">#REF!</definedName>
    <definedName name="生产期1" localSheetId="2">#REF!</definedName>
    <definedName name="生产期1" localSheetId="5">#REF!</definedName>
    <definedName name="生产期1" localSheetId="7">#REF!</definedName>
    <definedName name="生产期1" localSheetId="18">#REF!</definedName>
    <definedName name="生产期1">#REF!</definedName>
    <definedName name="生产期11" localSheetId="2">#REF!</definedName>
    <definedName name="生产期11" localSheetId="5">#REF!</definedName>
    <definedName name="生产期11" localSheetId="7">#REF!</definedName>
    <definedName name="生产期11" localSheetId="18">#REF!</definedName>
    <definedName name="生产期11">#REF!</definedName>
    <definedName name="生产期15" localSheetId="2">#REF!</definedName>
    <definedName name="生产期15" localSheetId="5">#REF!</definedName>
    <definedName name="生产期15" localSheetId="7">#REF!</definedName>
    <definedName name="生产期15" localSheetId="18">#REF!</definedName>
    <definedName name="生产期15">#REF!</definedName>
    <definedName name="生产期16" localSheetId="2">#REF!</definedName>
    <definedName name="生产期16" localSheetId="5">#REF!</definedName>
    <definedName name="生产期16" localSheetId="7">#REF!</definedName>
    <definedName name="生产期16" localSheetId="18">#REF!</definedName>
    <definedName name="生产期16">#REF!</definedName>
    <definedName name="生产期17" localSheetId="2">#REF!</definedName>
    <definedName name="生产期17" localSheetId="5">#REF!</definedName>
    <definedName name="生产期17" localSheetId="7">#REF!</definedName>
    <definedName name="生产期17" localSheetId="18">#REF!</definedName>
    <definedName name="生产期17">#REF!</definedName>
    <definedName name="生产期19" localSheetId="2">#REF!</definedName>
    <definedName name="生产期19" localSheetId="5">#REF!</definedName>
    <definedName name="生产期19" localSheetId="7">#REF!</definedName>
    <definedName name="生产期19" localSheetId="18">#REF!</definedName>
    <definedName name="生产期19">#REF!</definedName>
    <definedName name="生产期2" localSheetId="2">#REF!</definedName>
    <definedName name="生产期2" localSheetId="5">#REF!</definedName>
    <definedName name="生产期2" localSheetId="7">#REF!</definedName>
    <definedName name="生产期2" localSheetId="18">#REF!</definedName>
    <definedName name="生产期2">#REF!</definedName>
    <definedName name="生产期20" localSheetId="2">#REF!</definedName>
    <definedName name="生产期20" localSheetId="5">#REF!</definedName>
    <definedName name="生产期20" localSheetId="7">#REF!</definedName>
    <definedName name="生产期20" localSheetId="18">#REF!</definedName>
    <definedName name="生产期20">#REF!</definedName>
    <definedName name="生产期3" localSheetId="2">#REF!</definedName>
    <definedName name="生产期3" localSheetId="5">#REF!</definedName>
    <definedName name="生产期3" localSheetId="7">#REF!</definedName>
    <definedName name="生产期3" localSheetId="18">#REF!</definedName>
    <definedName name="生产期3">#REF!</definedName>
    <definedName name="生产期4" localSheetId="2">#REF!</definedName>
    <definedName name="生产期4" localSheetId="5">#REF!</definedName>
    <definedName name="生产期4" localSheetId="7">#REF!</definedName>
    <definedName name="生产期4" localSheetId="18">#REF!</definedName>
    <definedName name="生产期4">#REF!</definedName>
    <definedName name="生产期5" localSheetId="2">#REF!</definedName>
    <definedName name="生产期5" localSheetId="5">#REF!</definedName>
    <definedName name="生产期5" localSheetId="7">#REF!</definedName>
    <definedName name="生产期5" localSheetId="18">#REF!</definedName>
    <definedName name="生产期5" localSheetId="12">#REF!</definedName>
    <definedName name="生产期5">#REF!</definedName>
    <definedName name="生产期6" localSheetId="2">#REF!</definedName>
    <definedName name="生产期6" localSheetId="5">#REF!</definedName>
    <definedName name="生产期6" localSheetId="7">#REF!</definedName>
    <definedName name="生产期6" localSheetId="18">#REF!</definedName>
    <definedName name="生产期6">#REF!</definedName>
    <definedName name="生产期7" localSheetId="2">#REF!</definedName>
    <definedName name="生产期7" localSheetId="5">#REF!</definedName>
    <definedName name="生产期7" localSheetId="7">#REF!</definedName>
    <definedName name="生产期7" localSheetId="18">#REF!</definedName>
    <definedName name="生产期7">#REF!</definedName>
    <definedName name="生产期8" localSheetId="2">#REF!</definedName>
    <definedName name="生产期8" localSheetId="5">#REF!</definedName>
    <definedName name="生产期8" localSheetId="7">#REF!</definedName>
    <definedName name="生产期8" localSheetId="18">#REF!</definedName>
    <definedName name="生产期8">#REF!</definedName>
    <definedName name="生产期9" localSheetId="2">#REF!</definedName>
    <definedName name="生产期9" localSheetId="5">#REF!</definedName>
    <definedName name="生产期9" localSheetId="7">#REF!</definedName>
    <definedName name="生产期9" localSheetId="18">#REF!</definedName>
    <definedName name="生产期9">#REF!</definedName>
    <definedName name="式" localSheetId="2">#REF!</definedName>
    <definedName name="式" localSheetId="5">#REF!</definedName>
    <definedName name="式" localSheetId="7">#REF!</definedName>
    <definedName name="式" localSheetId="18">#REF!</definedName>
    <definedName name="式">#REF!</definedName>
    <definedName name="双" localSheetId="2">#REF!</definedName>
    <definedName name="双" localSheetId="5">#REF!</definedName>
    <definedName name="双" localSheetId="7">#REF!</definedName>
    <definedName name="双" localSheetId="18">#REF!</definedName>
    <definedName name="双" localSheetId="12">#REF!</definedName>
    <definedName name="双">#REF!</definedName>
    <definedName name="下级指标">[2]单位指标查询!$A$3:$O$240</definedName>
    <definedName name="项目支出表" localSheetId="5" hidden="1">#REF!</definedName>
    <definedName name="项目支出表" hidden="1">#REF!</definedName>
    <definedName name="预算支出指标帐" localSheetId="2">#REF!</definedName>
    <definedName name="预算支出指标帐" localSheetId="5">#REF!</definedName>
    <definedName name="预算支出指标帐" localSheetId="7">#REF!</definedName>
    <definedName name="预算支出指标帐" localSheetId="18">#REF!</definedName>
    <definedName name="预算支出指标帐">#REF!</definedName>
    <definedName name="_xlnm._FilterDatabase" localSheetId="31" hidden="1">'26部门预算简表 '!#REF!</definedName>
    <definedName name="_" localSheetId="6">#REF!</definedName>
    <definedName name="_6_其他" localSheetId="6">#REF!</definedName>
    <definedName name="BM8_SelectZBM.BM8_ZBMChangeKMM" localSheetId="6">[1]!BM8_SelectZBM.BM8_ZBMChangeKMM</definedName>
    <definedName name="BM8_SelectZBM.BM8_ZBMminusOption" localSheetId="6">[1]!BM8_SelectZBM.BM8_ZBMminusOption</definedName>
    <definedName name="BM8_SelectZBM.BM8_ZBMSumOption" localSheetId="6">[1]!BM8_SelectZBM.BM8_ZBMSumOption</definedName>
    <definedName name="d" localSheetId="6">#REF!</definedName>
    <definedName name="Database" localSheetId="6" hidden="1">#REF!</definedName>
    <definedName name="jhvgh" localSheetId="6">#REF!</definedName>
    <definedName name="QUERY2" localSheetId="6">#REF!</definedName>
    <definedName name="本级支执222" localSheetId="6">#REF!</definedName>
    <definedName name="陈伟" localSheetId="6">#REF!</definedName>
    <definedName name="大通湖支出" localSheetId="6">#REF!</definedName>
    <definedName name="地区名称" localSheetId="6">#REF!</definedName>
    <definedName name="工" localSheetId="6">#REF!</definedName>
    <definedName name="购车" localSheetId="6">#REF!</definedName>
    <definedName name="胡局长汇报修改" localSheetId="6">#REF!</definedName>
    <definedName name="汇率" localSheetId="6">#REF!</definedName>
    <definedName name="生产列1" localSheetId="6">#REF!</definedName>
    <definedName name="生产列11" localSheetId="6">#REF!</definedName>
    <definedName name="生产列15"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5" localSheetId="6">#REF!</definedName>
    <definedName name="生产期16" localSheetId="6">#REF!</definedName>
    <definedName name="生产期17"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式" localSheetId="6">#REF!</definedName>
    <definedName name="双" localSheetId="6">#REF!</definedName>
    <definedName name="项目支出表" localSheetId="6" hidden="1">#REF!</definedName>
    <definedName name="预算支出指标帐" localSheetId="6">#REF!</definedName>
    <definedName name="_xlnm.Print_Titles" localSheetId="34">'26重点项目'!$1:$3</definedName>
    <definedName name="_xlnm.Print_Area" localSheetId="34">'26重点项目'!$A$1:$C$23</definedName>
    <definedName name="_xlnm.Print_Area" localSheetId="28">'26债务限额余额'!$A$1:$G$6</definedName>
    <definedName name="_xlnm.Print_Area" localSheetId="29">'26还本付息'!$A$1:$B$28</definedName>
    <definedName name="_xlnm.Print_Area" localSheetId="30">'26三公'!$A$1:$B$8</definedName>
    <definedName name="_xlnm.Print_Titles" localSheetId="26">'26一般支预明细(底稿1) '!$1:$5</definedName>
    <definedName name="_1302_唐山市">[3]内置数据!$AL$2:$AL$15</definedName>
    <definedName name="_1306_保定市">[3]内置数据!$AP$2:$AP$22</definedName>
    <definedName name="_xlnm.Print_Titles" localSheetId="27">'26一般支预明细  (底稿2)'!$1:$5</definedName>
    <definedName name="_xlnm.Print_Titles" localSheetId="13">'26一般支预明细  '!$1:$4</definedName>
    <definedName name="_xlnm.Print_Area" localSheetId="8">'25债务限额余额 '!$A$1:$G$6</definedName>
    <definedName name="_xlnm.Print_Area" localSheetId="9">'25还本付息 '!$A$1:$B$28</definedName>
    <definedName name="_xlnm.Print_Titles" localSheetId="35">'26项目明细'!$3:$3</definedName>
    <definedName name="Database" localSheetId="14" hidden="1">#REF!</definedName>
    <definedName name="_xlnm.Print_Area" localSheetId="14">'26一般公共预算支出执行 (本级)'!$A$1:$D$31</definedName>
    <definedName name="_xlnm.Print_Titles" localSheetId="14">'26一般公共预算支出执行 (本级)'!$A:$A,'26一般公共预算支出执行 (本级)'!$1:$3</definedName>
    <definedName name="_" localSheetId="19">#REF!</definedName>
    <definedName name="_6_其他" localSheetId="19">#REF!</definedName>
    <definedName name="d" localSheetId="19">#REF!</definedName>
    <definedName name="Database" localSheetId="19" hidden="1">#REF!</definedName>
    <definedName name="jhvgh" localSheetId="19">#REF!</definedName>
    <definedName name="_xlnm.Print_Area" localSheetId="19">'26基金支出预算 (本级)'!$A$1:$D$28</definedName>
    <definedName name="QUERY2" localSheetId="19">#REF!</definedName>
    <definedName name="本级支执222" localSheetId="19">#REF!</definedName>
    <definedName name="大通湖支出" localSheetId="19">#REF!</definedName>
    <definedName name="地区名称" localSheetId="19">#REF!</definedName>
    <definedName name="工" localSheetId="19">#REF!</definedName>
    <definedName name="购车" localSheetId="19">#REF!</definedName>
    <definedName name="汇率" localSheetId="19">#REF!</definedName>
    <definedName name="生产列1" localSheetId="19">#REF!</definedName>
    <definedName name="生产列11" localSheetId="19">#REF!</definedName>
    <definedName name="生产列15" localSheetId="19">#REF!</definedName>
    <definedName name="生产列16" localSheetId="19">#REF!</definedName>
    <definedName name="生产列17" localSheetId="19">#REF!</definedName>
    <definedName name="生产列19" localSheetId="19">#REF!</definedName>
    <definedName name="生产列2" localSheetId="19">#REF!</definedName>
    <definedName name="生产列20" localSheetId="19">#REF!</definedName>
    <definedName name="生产列3" localSheetId="19">#REF!</definedName>
    <definedName name="生产列4" localSheetId="19">#REF!</definedName>
    <definedName name="生产列5" localSheetId="19">#REF!</definedName>
    <definedName name="生产列6" localSheetId="19">#REF!</definedName>
    <definedName name="生产列7" localSheetId="19">#REF!</definedName>
    <definedName name="生产列8" localSheetId="19">#REF!</definedName>
    <definedName name="生产列9" localSheetId="19">#REF!</definedName>
    <definedName name="生产期" localSheetId="19">#REF!</definedName>
    <definedName name="生产期1" localSheetId="19">#REF!</definedName>
    <definedName name="生产期11" localSheetId="19">#REF!</definedName>
    <definedName name="生产期15" localSheetId="19">#REF!</definedName>
    <definedName name="生产期16" localSheetId="19">#REF!</definedName>
    <definedName name="生产期17" localSheetId="19">#REF!</definedName>
    <definedName name="生产期19" localSheetId="19">#REF!</definedName>
    <definedName name="生产期2" localSheetId="19">#REF!</definedName>
    <definedName name="生产期20" localSheetId="19">#REF!</definedName>
    <definedName name="生产期3" localSheetId="19">#REF!</definedName>
    <definedName name="生产期4" localSheetId="19">#REF!</definedName>
    <definedName name="生产期5" localSheetId="19">#REF!</definedName>
    <definedName name="生产期6" localSheetId="19">#REF!</definedName>
    <definedName name="生产期7" localSheetId="19">#REF!</definedName>
    <definedName name="生产期8" localSheetId="19">#REF!</definedName>
    <definedName name="生产期9" localSheetId="19">#REF!</definedName>
    <definedName name="式" localSheetId="19">#REF!</definedName>
    <definedName name="双" localSheetId="19">#REF!</definedName>
    <definedName name="预算支出指标帐" localSheetId="19">#REF!</definedName>
    <definedName name="_xlnm.Print_Area" localSheetId="23">'26国资支出预算 '!$A$1:$D$24</definedName>
    <definedName name="_xlnm.Print_Area" localSheetId="24">'26国资支出预算  (本级)'!$A$1:$D$24</definedName>
  </definedNames>
  <calcPr calcId="191029" fullPrecision="0"/>
  <pivotCaches>
    <pivotCache cacheId="0" r:id="rId3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0" authorId="0">
      <text>
        <r>
          <rPr>
            <b/>
            <sz val="9"/>
            <rFont val="宋体"/>
            <charset val="134"/>
          </rPr>
          <t>Administrator:</t>
        </r>
        <r>
          <rPr>
            <sz val="9"/>
            <rFont val="宋体"/>
            <charset val="134"/>
          </rPr>
          <t xml:space="preserve">
教育费基数4500万。2023年完成教育附加2032、地方教育费附加1360之和3392*90%划转3053万元。</t>
        </r>
      </text>
    </comment>
    <comment ref="D11" authorId="0">
      <text>
        <r>
          <rPr>
            <b/>
            <sz val="9"/>
            <rFont val="宋体"/>
            <charset val="134"/>
          </rPr>
          <t>Administrator:</t>
        </r>
        <r>
          <rPr>
            <sz val="9"/>
            <rFont val="宋体"/>
            <charset val="134"/>
          </rPr>
          <t xml:space="preserve">
2010年体制改革上解999万元、事权改革基数上解233万元，援藏援疆242万元、乡镇财政管理经费上解7万元、其他专项上解-448万元，新增康雅医院上解4000万元。+653</t>
        </r>
      </text>
    </comment>
  </commentList>
</comments>
</file>

<file path=xl/comments2.xml><?xml version="1.0" encoding="utf-8"?>
<comments xmlns="http://schemas.openxmlformats.org/spreadsheetml/2006/main">
  <authors>
    <author>Administrator</author>
  </authors>
  <commentList>
    <comment ref="F24" authorId="0">
      <text>
        <r>
          <rPr>
            <b/>
            <sz val="9"/>
            <rFont val="宋体"/>
            <charset val="134"/>
          </rPr>
          <t>Administrator:</t>
        </r>
        <r>
          <rPr>
            <sz val="9"/>
            <rFont val="宋体"/>
            <charset val="134"/>
          </rPr>
          <t xml:space="preserve">
看2020决算表里面基金调入资金29万元加入总数 平衡</t>
        </r>
      </text>
    </comment>
  </commentList>
</comments>
</file>

<file path=xl/sharedStrings.xml><?xml version="1.0" encoding="utf-8"?>
<sst xmlns="http://schemas.openxmlformats.org/spreadsheetml/2006/main" count="2289" uniqueCount="954">
  <si>
    <t>2025年高新区一般公共预算收入预算执行情况表</t>
  </si>
  <si>
    <t>金额单位：万元</t>
  </si>
  <si>
    <t>收入项目</t>
  </si>
  <si>
    <t>2025年
调整预算数</t>
  </si>
  <si>
    <t>2025年预计
完成数</t>
  </si>
  <si>
    <t>完成预算％</t>
  </si>
  <si>
    <t>比上年增长％</t>
  </si>
  <si>
    <t>2024年完成</t>
  </si>
  <si>
    <t>一、税收收入</t>
  </si>
  <si>
    <t xml:space="preserve">    增值税37.5%</t>
  </si>
  <si>
    <t xml:space="preserve">    企业所得税28%</t>
  </si>
  <si>
    <t xml:space="preserve">    个人所得税28%</t>
  </si>
  <si>
    <t xml:space="preserve">    资源税75%</t>
  </si>
  <si>
    <t xml:space="preserve">    城市维护建设税</t>
  </si>
  <si>
    <t xml:space="preserve">    房产税</t>
  </si>
  <si>
    <t xml:space="preserve">    印花税</t>
  </si>
  <si>
    <t xml:space="preserve">    城镇土地使用税70%</t>
  </si>
  <si>
    <t xml:space="preserve">    土地增值税</t>
  </si>
  <si>
    <t xml:space="preserve">    车船税</t>
  </si>
  <si>
    <t xml:space="preserve">    耕地占用税</t>
  </si>
  <si>
    <t xml:space="preserve">    契税</t>
  </si>
  <si>
    <t xml:space="preserve">    环保税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</si>
  <si>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</si>
  <si>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</si>
  <si>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</si>
  <si>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</si>
  <si>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</si>
  <si>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</si>
  <si>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</si>
  <si>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</si>
  <si>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</si>
  <si>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</si>
  <si>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地方收入小计</t>
  </si>
  <si>
    <t>三、上划中央收入</t>
  </si>
  <si>
    <t xml:space="preserve">    上划中央增值税50%</t>
  </si>
  <si>
    <t xml:space="preserve">    上划中央企业所得税60%</t>
  </si>
  <si>
    <t xml:space="preserve">    上划中央个人所得税60%</t>
  </si>
  <si>
    <t xml:space="preserve">    上划中央消费税</t>
  </si>
  <si>
    <t xml:space="preserve">    上划中央其他税收收入</t>
  </si>
  <si>
    <t>四、上划省收入</t>
  </si>
  <si>
    <t xml:space="preserve">    上划省增值税12.5%</t>
  </si>
  <si>
    <t xml:space="preserve">    上划省企业所得税12%</t>
  </si>
  <si>
    <t xml:space="preserve">    上划省个人所得税12%</t>
  </si>
  <si>
    <t xml:space="preserve">    上划省资源税25%</t>
  </si>
  <si>
    <t xml:space="preserve">    上划省城镇土地使用税30%</t>
  </si>
  <si>
    <t xml:space="preserve">    上划省环保税25%</t>
  </si>
  <si>
    <t>五、上划市收入</t>
  </si>
  <si>
    <t xml:space="preserve">    增值税</t>
  </si>
  <si>
    <t xml:space="preserve">    企业所得税</t>
  </si>
  <si>
    <t xml:space="preserve">    个人所得税</t>
  </si>
  <si>
    <t xml:space="preserve">    资源税</t>
  </si>
  <si>
    <t xml:space="preserve">    城镇土地使用税</t>
  </si>
  <si>
    <t>一般公共预算收入总计</t>
  </si>
  <si>
    <t>2025年高新区一般公共预算支出预算执行情况表</t>
  </si>
  <si>
    <t>支出功能科目分类</t>
  </si>
  <si>
    <t>科目编码</t>
  </si>
  <si>
    <t>2025年预计完成数</t>
  </si>
  <si>
    <t>2024年决算数</t>
  </si>
  <si>
    <t>比上年增长%</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</si>
  <si>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</si>
  <si>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</si>
  <si>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</si>
  <si>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</si>
  <si>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</si>
  <si>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</si>
  <si>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</si>
  <si>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</si>
  <si>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</si>
  <si>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</si>
  <si>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</si>
  <si>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</si>
  <si>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</si>
  <si>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资源勘探信息工业等支出</t>
  </si>
  <si>
    <t>商业服务业等支出</t>
  </si>
  <si>
    <t>金融支出</t>
  </si>
  <si>
    <t>援助其他地区支出</t>
  </si>
  <si>
    <t>自然资源海洋气象等支出</t>
  </si>
  <si>
    <t>住房保障支出</t>
  </si>
  <si>
    <t>粮油物资储备支出</t>
  </si>
  <si>
    <t>灾害防治及应急管理支出</t>
  </si>
  <si>
    <t>其他支出</t>
  </si>
  <si>
    <t>债务付息支出</t>
  </si>
  <si>
    <t>支出小计</t>
  </si>
  <si>
    <t>合       计</t>
  </si>
  <si>
    <t>2025年高新区一般公共预算收支平衡表</t>
  </si>
  <si>
    <t>收              入</t>
  </si>
  <si>
    <t>支               出</t>
  </si>
  <si>
    <t>项               目</t>
  </si>
  <si>
    <t>预计完成数</t>
  </si>
  <si>
    <t>一、地方收入</t>
  </si>
  <si>
    <t>一、本年支出</t>
  </si>
  <si>
    <t>二、上级补助收入</t>
  </si>
  <si>
    <t xml:space="preserve">  1、一般公共预算财力安排</t>
  </si>
  <si>
    <t xml:space="preserve">  1、返还性收入</t>
  </si>
  <si>
    <t xml:space="preserve">  2、一般性转移支付收入安排</t>
  </si>
  <si>
    <t xml:space="preserve">       消费税和增值税税收返还</t>
  </si>
  <si>
    <t xml:space="preserve">  3、专项转移支付收入安排</t>
  </si>
  <si>
    <t xml:space="preserve">       所得税基数返还</t>
  </si>
  <si>
    <t>二、上解支出</t>
  </si>
  <si>
    <t xml:space="preserve">       其他税收返还</t>
  </si>
  <si>
    <t xml:space="preserve">  1、体制上解</t>
  </si>
  <si>
    <t xml:space="preserve">  2、一般性转移支付收入</t>
  </si>
  <si>
    <t xml:space="preserve">  2、专项上解</t>
  </si>
  <si>
    <t xml:space="preserve">       体制补助收入</t>
  </si>
  <si>
    <t xml:space="preserve">  3、留抵退税上解</t>
  </si>
  <si>
    <t xml:space="preserve">       均衡性转移支付补助</t>
  </si>
  <si>
    <t>三、一般债务还本支出</t>
  </si>
  <si>
    <t xml:space="preserve">       基本财力保障机制奖补资金收入</t>
  </si>
  <si>
    <t>四、安排预算稳定调节基金</t>
  </si>
  <si>
    <t xml:space="preserve">       结算补助收入</t>
  </si>
  <si>
    <t>五、年终结余</t>
  </si>
  <si>
    <t xml:space="preserve">       企业事业单位划转补助收入</t>
  </si>
  <si>
    <t xml:space="preserve">       固定数额补助收入</t>
  </si>
  <si>
    <t xml:space="preserve">       其他一般性转移支付收入</t>
  </si>
  <si>
    <t xml:space="preserve">  3、专项转移支付收入</t>
  </si>
  <si>
    <t xml:space="preserve">  4、共同财政事权转移支付</t>
  </si>
  <si>
    <t>三、债券转贷收入</t>
  </si>
  <si>
    <t>四、动用预算稳定调节基金</t>
  </si>
  <si>
    <t>五、调入资金</t>
  </si>
  <si>
    <t>六、上年结余</t>
  </si>
  <si>
    <t>收   入   合   计</t>
  </si>
  <si>
    <t>支  出  合  计</t>
  </si>
  <si>
    <t>2025年高新区政府性基金收入预算执行情况表</t>
  </si>
  <si>
    <t>收  入  项  目</t>
  </si>
  <si>
    <t>完成预算%</t>
  </si>
  <si>
    <t>2024年决算</t>
  </si>
  <si>
    <t>国有土地收益基金收入</t>
  </si>
  <si>
    <t>农业土地开发资金收入</t>
  </si>
  <si>
    <t>国有土地使用权出让收入</t>
  </si>
  <si>
    <t>城市基础设施配套费收入</t>
  </si>
  <si>
    <t xml:space="preserve">污水处理费收入 </t>
  </si>
  <si>
    <t xml:space="preserve">其他政府性基金收入 </t>
  </si>
  <si>
    <t>政府性基金收入</t>
  </si>
  <si>
    <t>政府性基金上级补助收入</t>
  </si>
  <si>
    <t>债务转贷收入</t>
  </si>
  <si>
    <t>上年结余</t>
  </si>
  <si>
    <t>调入资金</t>
  </si>
  <si>
    <t>2025年高新区政府性基金支出预算执行情况表</t>
  </si>
  <si>
    <t>资源勘探工业信息等支出</t>
  </si>
  <si>
    <t>地方专项债务付息支出</t>
  </si>
  <si>
    <t>政府性基金支出</t>
  </si>
  <si>
    <t>转移性支出</t>
  </si>
  <si>
    <t xml:space="preserve">    安排上级提前下达专项转移支付</t>
  </si>
  <si>
    <t xml:space="preserve">    政府性基金调出资金</t>
  </si>
  <si>
    <t xml:space="preserve">    上解支出</t>
  </si>
  <si>
    <t>专项债务还本支出</t>
  </si>
  <si>
    <t>年终结余</t>
  </si>
  <si>
    <t>2025年高新区国有资本经营收入预算执行情况表</t>
  </si>
  <si>
    <t>项        目</t>
  </si>
  <si>
    <t>年初预算数</t>
  </si>
  <si>
    <t>一、利润收入</t>
  </si>
  <si>
    <t>投资服务企业利润收入</t>
  </si>
  <si>
    <t>石油石化企业利润收入</t>
  </si>
  <si>
    <t>其他国有资本经营预算企业利润收入</t>
  </si>
  <si>
    <t>二、股利、股息收入</t>
  </si>
  <si>
    <t>国有控股公司股利、股息收入</t>
  </si>
  <si>
    <t>国有参股公司股利、股息收入</t>
  </si>
  <si>
    <t>其他国有资本经营预算企业股利、股息收入</t>
  </si>
  <si>
    <t>三、产权转让收入</t>
  </si>
  <si>
    <t>四、清算收入</t>
  </si>
  <si>
    <t>五、其他国有资本经营收入</t>
  </si>
  <si>
    <t>本年收入合计</t>
  </si>
  <si>
    <t>收 入 总 计</t>
  </si>
  <si>
    <t>2025年高新区国有资本经营支出预算执行情况表</t>
  </si>
  <si>
    <t>一、教育支出</t>
  </si>
  <si>
    <t>二、科学技术支出</t>
  </si>
  <si>
    <t>三、文化体育与传媒支出</t>
  </si>
  <si>
    <t>四、社会保障和就业支出</t>
  </si>
  <si>
    <t>五、节能环保支出</t>
  </si>
  <si>
    <t>六、城乡社区事务支出</t>
  </si>
  <si>
    <t>七、农林水支出</t>
  </si>
  <si>
    <t>八、交通运输支出</t>
  </si>
  <si>
    <t>九、资源勘探电力信息等支出</t>
  </si>
  <si>
    <t>十、商业服务业等支出</t>
  </si>
  <si>
    <t>十一、其他支出</t>
  </si>
  <si>
    <t>本年支出合计</t>
  </si>
  <si>
    <t>调出资金</t>
  </si>
  <si>
    <t>支 出 总 计</t>
  </si>
  <si>
    <t>2023年高新区社会保险基金收支预算执行情况表</t>
  </si>
  <si>
    <t>单位：万元</t>
  </si>
  <si>
    <t>合 计</t>
  </si>
  <si>
    <t>城乡居民基本      医疗保险基金</t>
  </si>
  <si>
    <t>备  注</t>
  </si>
  <si>
    <t>一、上年结余</t>
  </si>
  <si>
    <t>二、本年收入</t>
  </si>
  <si>
    <t>其中： 1、保险费收入</t>
  </si>
  <si>
    <r>
      <rPr>
        <sz val="10"/>
        <color indexed="9"/>
        <rFont val="华文中宋"/>
        <charset val="134"/>
      </rPr>
      <t xml:space="preserve">其中： </t>
    </r>
    <r>
      <rPr>
        <sz val="10"/>
        <color indexed="8"/>
        <rFont val="华文中宋"/>
        <charset val="134"/>
      </rPr>
      <t>2、利息收入</t>
    </r>
  </si>
  <si>
    <r>
      <rPr>
        <sz val="10"/>
        <color indexed="9"/>
        <rFont val="华文中宋"/>
        <charset val="134"/>
      </rPr>
      <t>其中：</t>
    </r>
    <r>
      <rPr>
        <sz val="10"/>
        <color indexed="42"/>
        <rFont val="华文中宋"/>
        <charset val="134"/>
      </rPr>
      <t xml:space="preserve"> </t>
    </r>
    <r>
      <rPr>
        <sz val="10"/>
        <color indexed="8"/>
        <rFont val="华文中宋"/>
        <charset val="134"/>
      </rPr>
      <t>3、财政补贴收入</t>
    </r>
  </si>
  <si>
    <r>
      <rPr>
        <sz val="10"/>
        <color indexed="9"/>
        <rFont val="华文中宋"/>
        <charset val="134"/>
      </rPr>
      <t>其中：</t>
    </r>
    <r>
      <rPr>
        <sz val="10"/>
        <color indexed="8"/>
        <rFont val="华文中宋"/>
        <charset val="134"/>
      </rPr>
      <t xml:space="preserve"> 4、其他收入</t>
    </r>
  </si>
  <si>
    <r>
      <rPr>
        <sz val="10"/>
        <color indexed="9"/>
        <rFont val="华文中宋"/>
        <charset val="134"/>
      </rPr>
      <t>其中：</t>
    </r>
    <r>
      <rPr>
        <sz val="10"/>
        <color indexed="8"/>
        <rFont val="华文中宋"/>
        <charset val="134"/>
      </rPr>
      <t xml:space="preserve"> 5、转移收入</t>
    </r>
  </si>
  <si>
    <r>
      <rPr>
        <sz val="10"/>
        <color indexed="9"/>
        <rFont val="华文中宋"/>
        <charset val="134"/>
      </rPr>
      <t>其中：</t>
    </r>
    <r>
      <rPr>
        <sz val="10"/>
        <color indexed="8"/>
        <rFont val="华文中宋"/>
        <charset val="134"/>
      </rPr>
      <t xml:space="preserve"> 6、上级补助收入</t>
    </r>
  </si>
  <si>
    <t>三、本年支出</t>
  </si>
  <si>
    <t>其中： 1、基本医疗保险待遇支出</t>
  </si>
  <si>
    <r>
      <rPr>
        <sz val="10"/>
        <color indexed="9"/>
        <rFont val="华文中宋"/>
        <charset val="134"/>
      </rPr>
      <t>其中：</t>
    </r>
    <r>
      <rPr>
        <sz val="10"/>
        <color indexed="42"/>
        <rFont val="华文中宋"/>
        <charset val="134"/>
      </rPr>
      <t xml:space="preserve"> </t>
    </r>
    <r>
      <rPr>
        <sz val="10"/>
        <color indexed="8"/>
        <rFont val="华文中宋"/>
        <charset val="134"/>
      </rPr>
      <t>2、购买大病保险支出</t>
    </r>
  </si>
  <si>
    <r>
      <rPr>
        <sz val="10"/>
        <color indexed="9"/>
        <rFont val="华文中宋"/>
        <charset val="134"/>
      </rPr>
      <t>其中：</t>
    </r>
    <r>
      <rPr>
        <sz val="10"/>
        <color indexed="42"/>
        <rFont val="华文中宋"/>
        <charset val="134"/>
      </rPr>
      <t xml:space="preserve"> </t>
    </r>
    <r>
      <rPr>
        <sz val="10"/>
        <color indexed="8"/>
        <rFont val="华文中宋"/>
        <charset val="134"/>
      </rPr>
      <t>3、基本养老金支出</t>
    </r>
  </si>
  <si>
    <r>
      <rPr>
        <sz val="10"/>
        <color indexed="9"/>
        <rFont val="华文中宋"/>
        <charset val="134"/>
      </rPr>
      <t xml:space="preserve">其中： </t>
    </r>
    <r>
      <rPr>
        <sz val="10"/>
        <color indexed="8"/>
        <rFont val="华文中宋"/>
        <charset val="134"/>
      </rPr>
      <t>4、其他支出</t>
    </r>
  </si>
  <si>
    <r>
      <rPr>
        <sz val="10"/>
        <color indexed="9"/>
        <rFont val="华文中宋"/>
        <charset val="134"/>
      </rPr>
      <t xml:space="preserve">其中： </t>
    </r>
    <r>
      <rPr>
        <sz val="10"/>
        <color indexed="8"/>
        <rFont val="华文中宋"/>
        <charset val="134"/>
      </rPr>
      <t>5、上解上级支出</t>
    </r>
  </si>
  <si>
    <t>四、本年收支结余</t>
  </si>
  <si>
    <t>五、年末滚存结余</t>
  </si>
  <si>
    <t>2025年政府债务限额和余额情况表</t>
  </si>
  <si>
    <t>金额单位：亿元</t>
  </si>
  <si>
    <t>项目</t>
  </si>
  <si>
    <t>2025年债务限额（预计数）</t>
  </si>
  <si>
    <t>2025年债务余额（预计数）</t>
  </si>
  <si>
    <t>合计</t>
  </si>
  <si>
    <t>一般债务</t>
  </si>
  <si>
    <t>专项债务</t>
  </si>
  <si>
    <t>益阳高新区</t>
  </si>
  <si>
    <t>注：省财政厅未下达益阳高新区限额，其限额包含在市本级。</t>
  </si>
  <si>
    <t>2025年政府债务还本付息情况表</t>
  </si>
  <si>
    <t>余额</t>
  </si>
  <si>
    <t>一、2024年末地方政府债务余额</t>
  </si>
  <si>
    <t xml:space="preserve">    一般债务</t>
  </si>
  <si>
    <t xml:space="preserve">    专项债务</t>
  </si>
  <si>
    <t>二、2024年末地方政府债务限额</t>
  </si>
  <si>
    <t>三、2025年地方政府债务发行执行数（预计）</t>
  </si>
  <si>
    <t xml:space="preserve">    新增一般债券</t>
  </si>
  <si>
    <t xml:space="preserve">    再融资一般债券</t>
  </si>
  <si>
    <t xml:space="preserve">    新增专项债券</t>
  </si>
  <si>
    <t xml:space="preserve">    再融资专项债券</t>
  </si>
  <si>
    <t xml:space="preserve">    国际金融组织和外国政府贷款</t>
  </si>
  <si>
    <t>四、2025年地方政府债务还本预计数</t>
  </si>
  <si>
    <t>五、2025年地方政府债务付息预计数</t>
  </si>
  <si>
    <t>六、2025年地方政府债务余额（预计）</t>
  </si>
  <si>
    <t>七、2025年地方政府债务限额（预计）</t>
  </si>
  <si>
    <t>2026年高新区一般公共预算收入预算表</t>
  </si>
  <si>
    <r>
      <rPr>
        <b/>
        <sz val="10"/>
        <color rgb="FF000000"/>
        <rFont val="华文中宋"/>
        <charset val="134"/>
      </rPr>
      <t>2025</t>
    </r>
    <r>
      <rPr>
        <b/>
        <sz val="10"/>
        <rFont val="华文中宋"/>
        <charset val="134"/>
      </rPr>
      <t>年预计完成数</t>
    </r>
  </si>
  <si>
    <t>2026年预算数</t>
  </si>
  <si>
    <t xml:space="preserve">    上划省其他税收收入</t>
  </si>
  <si>
    <t>2026年高新区一般公共预算支出预算表</t>
  </si>
  <si>
    <t>一般公共预算资金</t>
  </si>
  <si>
    <t>支出功能科目</t>
  </si>
  <si>
    <t>预备费</t>
  </si>
  <si>
    <t>2026年高新区一般公共预算收支平衡表</t>
  </si>
  <si>
    <t>预算数</t>
  </si>
  <si>
    <t xml:space="preserve">       均衡性转移支付收入</t>
  </si>
  <si>
    <t>三、动用预算稳定调节基金</t>
  </si>
  <si>
    <t>四、调入资金</t>
  </si>
  <si>
    <t>五、上年结余</t>
  </si>
  <si>
    <t>收  入  合  计</t>
  </si>
  <si>
    <t>2026年高新区一般公共预算支出预算表（按功能科目）</t>
  </si>
  <si>
    <t>科目名称</t>
  </si>
  <si>
    <t>本级财力安排</t>
  </si>
  <si>
    <t>上年结转安排</t>
  </si>
  <si>
    <t>201</t>
  </si>
  <si>
    <t>20101</t>
  </si>
  <si>
    <t xml:space="preserve">  20101</t>
  </si>
  <si>
    <t xml:space="preserve">  人大事务</t>
  </si>
  <si>
    <t xml:space="preserve">      行政运行</t>
  </si>
  <si>
    <t>20103</t>
  </si>
  <si>
    <t xml:space="preserve">  20103</t>
  </si>
  <si>
    <t xml:space="preserve">  政府办公厅(室)及相关机构事务</t>
  </si>
  <si>
    <t xml:space="preserve">      一般行政管理事务</t>
  </si>
  <si>
    <t xml:space="preserve">      机关服务</t>
  </si>
  <si>
    <t xml:space="preserve">      政务公开审批</t>
  </si>
  <si>
    <t xml:space="preserve">      其他政府办公厅(室)及相关机构事务支出</t>
  </si>
  <si>
    <t>20104</t>
  </si>
  <si>
    <t xml:space="preserve">  20104</t>
  </si>
  <si>
    <t xml:space="preserve">  发展与改革事务</t>
  </si>
  <si>
    <t xml:space="preserve">      其他发展与改革事务支出</t>
  </si>
  <si>
    <t>20105</t>
  </si>
  <si>
    <t xml:space="preserve">  20105</t>
  </si>
  <si>
    <t xml:space="preserve">  统计信息事务</t>
  </si>
  <si>
    <t xml:space="preserve">      专项统计业务</t>
  </si>
  <si>
    <t>20106</t>
  </si>
  <si>
    <t xml:space="preserve">  20106</t>
  </si>
  <si>
    <t xml:space="preserve">  财政事务</t>
  </si>
  <si>
    <t xml:space="preserve">      信息化建设</t>
  </si>
  <si>
    <t xml:space="preserve">      财政委托业务支出</t>
  </si>
  <si>
    <t xml:space="preserve">      其他财政事务支出</t>
  </si>
  <si>
    <t>20107</t>
  </si>
  <si>
    <t xml:space="preserve">  20107</t>
  </si>
  <si>
    <t xml:space="preserve">  税收事务</t>
  </si>
  <si>
    <t>2010701</t>
  </si>
  <si>
    <t>20111</t>
  </si>
  <si>
    <t xml:space="preserve">  20111</t>
  </si>
  <si>
    <t xml:space="preserve">  纪检监察事务</t>
  </si>
  <si>
    <t xml:space="preserve">      其他纪检监察事务支出</t>
  </si>
  <si>
    <t>20113</t>
  </si>
  <si>
    <t xml:space="preserve">  20113</t>
  </si>
  <si>
    <t xml:space="preserve">  商贸事务</t>
  </si>
  <si>
    <t xml:space="preserve">      招商引资</t>
  </si>
  <si>
    <t xml:space="preserve">      其他商贸事务支出</t>
  </si>
  <si>
    <t>20129</t>
  </si>
  <si>
    <t xml:space="preserve">  20129</t>
  </si>
  <si>
    <t xml:space="preserve">  群众团体事务</t>
  </si>
  <si>
    <t xml:space="preserve">      工会事务</t>
  </si>
  <si>
    <t xml:space="preserve">      其他群众团体事务支出</t>
  </si>
  <si>
    <t>20132</t>
  </si>
  <si>
    <t xml:space="preserve">  20132</t>
  </si>
  <si>
    <t xml:space="preserve">  组织事务</t>
  </si>
  <si>
    <t xml:space="preserve">      其他组织事务支出</t>
  </si>
  <si>
    <t>20133</t>
  </si>
  <si>
    <t xml:space="preserve">  20133</t>
  </si>
  <si>
    <t xml:space="preserve">  宣传事务</t>
  </si>
  <si>
    <t xml:space="preserve">      宣传管理</t>
  </si>
  <si>
    <t>20136</t>
  </si>
  <si>
    <t xml:space="preserve">  20136</t>
  </si>
  <si>
    <t xml:space="preserve">  其他共产党事务支出</t>
  </si>
  <si>
    <t xml:space="preserve">      其他共产党事务支出</t>
  </si>
  <si>
    <t>20140</t>
  </si>
  <si>
    <t xml:space="preserve">  20140</t>
  </si>
  <si>
    <t xml:space="preserve">  信访事务</t>
  </si>
  <si>
    <t xml:space="preserve">      其他信访事务支出</t>
  </si>
  <si>
    <t>205</t>
  </si>
  <si>
    <t>20599</t>
  </si>
  <si>
    <t xml:space="preserve">  20599</t>
  </si>
  <si>
    <t xml:space="preserve">  其他教育支出</t>
  </si>
  <si>
    <t xml:space="preserve">      其他教育支出(项)</t>
  </si>
  <si>
    <t>206</t>
  </si>
  <si>
    <t>20601</t>
  </si>
  <si>
    <t xml:space="preserve">  20601</t>
  </si>
  <si>
    <t xml:space="preserve">  科学技术管理事务</t>
  </si>
  <si>
    <t xml:space="preserve">      其他科学技术管理事务支出</t>
  </si>
  <si>
    <t>20605</t>
  </si>
  <si>
    <t xml:space="preserve">  20605</t>
  </si>
  <si>
    <t xml:space="preserve">  科学条件与服务</t>
  </si>
  <si>
    <t xml:space="preserve">      其他科技条件与服务支出</t>
  </si>
  <si>
    <t>207</t>
  </si>
  <si>
    <t>20701</t>
  </si>
  <si>
    <t xml:space="preserve">  20701</t>
  </si>
  <si>
    <t xml:space="preserve">  文化和旅游</t>
  </si>
  <si>
    <t xml:space="preserve">      群众文化</t>
  </si>
  <si>
    <t>20702</t>
  </si>
  <si>
    <t xml:space="preserve">  20702</t>
  </si>
  <si>
    <t xml:space="preserve">  文物</t>
  </si>
  <si>
    <t xml:space="preserve">      博物馆</t>
  </si>
  <si>
    <t>20799</t>
  </si>
  <si>
    <t xml:space="preserve">  20799</t>
  </si>
  <si>
    <t xml:space="preserve">  其他文化旅游体育与传媒支出</t>
  </si>
  <si>
    <t xml:space="preserve">      其他文化旅游体育与传媒支出(项)</t>
  </si>
  <si>
    <t>208</t>
  </si>
  <si>
    <t>20805</t>
  </si>
  <si>
    <t xml:space="preserve">  20805</t>
  </si>
  <si>
    <t xml:space="preserve">  行政事业单位养老支出</t>
  </si>
  <si>
    <t xml:space="preserve">      事业单位离退休</t>
  </si>
  <si>
    <t xml:space="preserve">      机关事业单位基本养老保险缴费支出</t>
  </si>
  <si>
    <t xml:space="preserve">      机关事业单位职业年金缴费支出</t>
  </si>
  <si>
    <t>20808</t>
  </si>
  <si>
    <t xml:space="preserve">  20808</t>
  </si>
  <si>
    <t xml:space="preserve">  抚恤</t>
  </si>
  <si>
    <t xml:space="preserve">      其他优抚支出</t>
  </si>
  <si>
    <t>20827</t>
  </si>
  <si>
    <t xml:space="preserve">  20827</t>
  </si>
  <si>
    <t xml:space="preserve">  财政对基本养老保险基金的补助</t>
  </si>
  <si>
    <t xml:space="preserve">      财政对工伤保险基金的补助</t>
  </si>
  <si>
    <t>20899</t>
  </si>
  <si>
    <t xml:space="preserve">  20899</t>
  </si>
  <si>
    <t xml:space="preserve">  其他社会保障和就业支出</t>
  </si>
  <si>
    <t xml:space="preserve">      其他社会保障和就业支出(项)</t>
  </si>
  <si>
    <t>210</t>
  </si>
  <si>
    <t>21011</t>
  </si>
  <si>
    <t xml:space="preserve">  21011</t>
  </si>
  <si>
    <t xml:space="preserve">  行政事业单位医疗</t>
  </si>
  <si>
    <t xml:space="preserve">      行政单位医疗</t>
  </si>
  <si>
    <t xml:space="preserve">      公务员医疗补助</t>
  </si>
  <si>
    <t xml:space="preserve">      其他行政事业单位医疗支出</t>
  </si>
  <si>
    <t>211</t>
  </si>
  <si>
    <t>21101</t>
  </si>
  <si>
    <t xml:space="preserve">  21101</t>
  </si>
  <si>
    <t xml:space="preserve">  环境保护管理事务</t>
  </si>
  <si>
    <t xml:space="preserve">      生态环境保护行政许可</t>
  </si>
  <si>
    <t xml:space="preserve">      其他环境保护管理事务支出</t>
  </si>
  <si>
    <t>21102</t>
  </si>
  <si>
    <t xml:space="preserve">  21102</t>
  </si>
  <si>
    <t xml:space="preserve">  环境监测与监察</t>
  </si>
  <si>
    <t xml:space="preserve">      建设项目环评审查与监督</t>
  </si>
  <si>
    <t xml:space="preserve">      其他环境监测与监察支出</t>
  </si>
  <si>
    <t>21103</t>
  </si>
  <si>
    <t xml:space="preserve">  21103</t>
  </si>
  <si>
    <t xml:space="preserve">  污染防治</t>
  </si>
  <si>
    <t xml:space="preserve">      大气</t>
  </si>
  <si>
    <t xml:space="preserve">      水体</t>
  </si>
  <si>
    <t>212</t>
  </si>
  <si>
    <t>21201</t>
  </si>
  <si>
    <t xml:space="preserve">  21201</t>
  </si>
  <si>
    <t xml:space="preserve">  城乡社区管理事务</t>
  </si>
  <si>
    <t xml:space="preserve">      城管执法</t>
  </si>
  <si>
    <t>21203</t>
  </si>
  <si>
    <t xml:space="preserve">  21203</t>
  </si>
  <si>
    <t xml:space="preserve">  城乡社区公共设施</t>
  </si>
  <si>
    <t xml:space="preserve">      其他城乡社区公共设施支出</t>
  </si>
  <si>
    <t>21205</t>
  </si>
  <si>
    <t xml:space="preserve">  21205</t>
  </si>
  <si>
    <t xml:space="preserve">  城乡社区环境卫生</t>
  </si>
  <si>
    <t xml:space="preserve">      城乡社区环境卫生(项)</t>
  </si>
  <si>
    <t>21299</t>
  </si>
  <si>
    <t xml:space="preserve"> 21299</t>
  </si>
  <si>
    <t xml:space="preserve">  其他城乡社区支出</t>
  </si>
  <si>
    <t xml:space="preserve">      其他城乡社区支出(项)</t>
  </si>
  <si>
    <t>213</t>
  </si>
  <si>
    <t>21303</t>
  </si>
  <si>
    <t xml:space="preserve">  21303</t>
  </si>
  <si>
    <t xml:space="preserve">  水利</t>
  </si>
  <si>
    <t xml:space="preserve">      水利工程建设</t>
  </si>
  <si>
    <t xml:space="preserve">      农村水利</t>
  </si>
  <si>
    <t>21308</t>
  </si>
  <si>
    <t xml:space="preserve">  21308</t>
  </si>
  <si>
    <t xml:space="preserve">  普惠金融发展支出</t>
  </si>
  <si>
    <t xml:space="preserve">      创业担保贷款贴息及奖补</t>
  </si>
  <si>
    <t>215</t>
  </si>
  <si>
    <t>21502</t>
  </si>
  <si>
    <t xml:space="preserve">  21502</t>
  </si>
  <si>
    <t xml:space="preserve">  制造业</t>
  </si>
  <si>
    <t xml:space="preserve">      通信设备、计算机及其他电子设备制造业</t>
  </si>
  <si>
    <t xml:space="preserve">      其他制造业支出</t>
  </si>
  <si>
    <t>21505</t>
  </si>
  <si>
    <t xml:space="preserve">  21505</t>
  </si>
  <si>
    <t xml:space="preserve">  工业和信息产业</t>
  </si>
  <si>
    <t xml:space="preserve">      其他工业和信息产业支出</t>
  </si>
  <si>
    <t>21508</t>
  </si>
  <si>
    <t xml:space="preserve">  21508</t>
  </si>
  <si>
    <t xml:space="preserve">  支持中小企业发展和管理支出</t>
  </si>
  <si>
    <t xml:space="preserve">      中小企业发展专项</t>
  </si>
  <si>
    <t xml:space="preserve">      其他支持中小企业发展和管理支出</t>
  </si>
  <si>
    <t>216</t>
  </si>
  <si>
    <t>21606</t>
  </si>
  <si>
    <t xml:space="preserve">  21606</t>
  </si>
  <si>
    <t xml:space="preserve">  涉外发展服务支出</t>
  </si>
  <si>
    <t xml:space="preserve">      其他涉外发展服务支出</t>
  </si>
  <si>
    <t>217</t>
  </si>
  <si>
    <t>21799</t>
  </si>
  <si>
    <t xml:space="preserve">  21799</t>
  </si>
  <si>
    <t xml:space="preserve">  其他金融支出</t>
  </si>
  <si>
    <t xml:space="preserve">      其他金融支出(项)</t>
  </si>
  <si>
    <t>220</t>
  </si>
  <si>
    <t>22001</t>
  </si>
  <si>
    <t xml:space="preserve">  22001</t>
  </si>
  <si>
    <t xml:space="preserve">  自然资源事务</t>
  </si>
  <si>
    <t xml:space="preserve">      其他国土资源事务支出</t>
  </si>
  <si>
    <t>22005</t>
  </si>
  <si>
    <t xml:space="preserve">  22005</t>
  </si>
  <si>
    <t xml:space="preserve">  气象事务</t>
  </si>
  <si>
    <t xml:space="preserve">      气象事业机构</t>
  </si>
  <si>
    <t xml:space="preserve">      气象探测</t>
  </si>
  <si>
    <t xml:space="preserve">      气象服务</t>
  </si>
  <si>
    <t xml:space="preserve">      其他气象事务支出</t>
  </si>
  <si>
    <t>221</t>
  </si>
  <si>
    <t>22101</t>
  </si>
  <si>
    <t xml:space="preserve">  22101</t>
  </si>
  <si>
    <t xml:space="preserve">  保障性安居工程支出</t>
  </si>
  <si>
    <t xml:space="preserve">      其他保障性安居工程支出</t>
  </si>
  <si>
    <t>22102</t>
  </si>
  <si>
    <t xml:space="preserve">  22102</t>
  </si>
  <si>
    <t xml:space="preserve">  住房改革支出</t>
  </si>
  <si>
    <t xml:space="preserve">      住房公积金</t>
  </si>
  <si>
    <t>224</t>
  </si>
  <si>
    <t>22401</t>
  </si>
  <si>
    <t xml:space="preserve">  22401</t>
  </si>
  <si>
    <t xml:space="preserve">  应急管理事务</t>
  </si>
  <si>
    <t>安全监管</t>
  </si>
  <si>
    <t>应急管理</t>
  </si>
  <si>
    <t>其他应急管理支出</t>
  </si>
  <si>
    <t>22402</t>
  </si>
  <si>
    <t xml:space="preserve">  22402</t>
  </si>
  <si>
    <t xml:space="preserve">  消防救援事务</t>
  </si>
  <si>
    <t>行政运行</t>
  </si>
  <si>
    <t>消防应急救援</t>
  </si>
  <si>
    <t>227</t>
  </si>
  <si>
    <t xml:space="preserve">  预备费</t>
  </si>
  <si>
    <t>229</t>
  </si>
  <si>
    <t>22999</t>
  </si>
  <si>
    <t xml:space="preserve">  22999</t>
  </si>
  <si>
    <t xml:space="preserve">  其他支出</t>
  </si>
  <si>
    <t xml:space="preserve">       其他支出</t>
  </si>
  <si>
    <t>232</t>
  </si>
  <si>
    <t>23203</t>
  </si>
  <si>
    <t xml:space="preserve">  23203</t>
  </si>
  <si>
    <t xml:space="preserve">  地方政府一般债务付息支出</t>
  </si>
  <si>
    <t xml:space="preserve">     地方政府其他一般债务付息支出</t>
  </si>
  <si>
    <t>总计</t>
  </si>
  <si>
    <t>2026年高新区一般公共预算支出预算表（本级）</t>
  </si>
  <si>
    <t>2026年高新区一般公共预算基本支出明细表（本级）</t>
  </si>
  <si>
    <t>经济科目代码</t>
  </si>
  <si>
    <t>经济科目名称</t>
  </si>
  <si>
    <r>
      <rPr>
        <b/>
        <sz val="10"/>
        <color rgb="FF000000"/>
        <rFont val="华文中宋"/>
        <charset val="134"/>
      </rPr>
      <t>2026</t>
    </r>
    <r>
      <rPr>
        <b/>
        <sz val="10"/>
        <rFont val="华文中宋"/>
        <charset val="134"/>
      </rPr>
      <t>年预算数</t>
    </r>
  </si>
  <si>
    <t>机关工资福利支出</t>
  </si>
  <si>
    <t>工资奖金津补贴</t>
  </si>
  <si>
    <t>社会保障缴费</t>
  </si>
  <si>
    <t>住房公积金</t>
  </si>
  <si>
    <t>其他工资福利支出</t>
  </si>
  <si>
    <t>机关商品和服务支出</t>
  </si>
  <si>
    <t>办公经费</t>
  </si>
  <si>
    <t>会议费</t>
  </si>
  <si>
    <t>培训费</t>
  </si>
  <si>
    <t>委托业务费</t>
  </si>
  <si>
    <t>因公出国（境）费用</t>
  </si>
  <si>
    <t>公务用车运行维护费</t>
  </si>
  <si>
    <t>维修（护）费</t>
  </si>
  <si>
    <t>其他商品和服务支出</t>
  </si>
  <si>
    <t>对事业单位经常性补助</t>
  </si>
  <si>
    <t>工资福利支出</t>
  </si>
  <si>
    <t>商品和服务支出</t>
  </si>
  <si>
    <t>合  计</t>
  </si>
  <si>
    <t>2026年高新区一般公共预算税收返还和转移支付表</t>
  </si>
  <si>
    <t>年初预算</t>
  </si>
  <si>
    <t>备注</t>
  </si>
  <si>
    <t>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</si>
  <si>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</si>
  <si>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</si>
  <si>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</si>
  <si>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</si>
  <si>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</si>
  <si>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</si>
  <si>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</si>
  <si>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</si>
  <si>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</si>
  <si>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</si>
  <si>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</si>
  <si>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</si>
  <si>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</si>
  <si>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</si>
  <si>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</si>
  <si>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</si>
  <si>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</si>
  <si>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</si>
  <si>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</si>
  <si>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</si>
  <si>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</si>
  <si>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说明：高新区未列对下税收返还和转移支付支出，本表以空表列示。</t>
  </si>
  <si>
    <t>2026年高新区政府性基金收入预算表</t>
  </si>
  <si>
    <t>专项债务项目专项收入</t>
  </si>
  <si>
    <t>2026年高新区政府性基金支出预算表</t>
  </si>
  <si>
    <t>2026年高新区政府性基金支出预算表（本级）</t>
  </si>
  <si>
    <t>2026年高新区政府性基金支出预算表（按功能科目）</t>
  </si>
  <si>
    <t xml:space="preserve">    国有土地使用权出让收入安排的支出</t>
  </si>
  <si>
    <t xml:space="preserve">      征地和拆迁补偿支出</t>
  </si>
  <si>
    <t xml:space="preserve">      城市建设支出</t>
  </si>
  <si>
    <t xml:space="preserve">      其他国有土地使用权出让收入安排的支出</t>
  </si>
  <si>
    <t xml:space="preserve">    污水处理费安排的支出</t>
  </si>
  <si>
    <t xml:space="preserve">      其他污水处理费安排的支出</t>
  </si>
  <si>
    <t xml:space="preserve">    超长期特别国债安排的支出</t>
  </si>
  <si>
    <t xml:space="preserve">      其他城乡社区支出</t>
  </si>
  <si>
    <t>资源勘探信息等支出</t>
  </si>
  <si>
    <t xml:space="preserve">      制造业</t>
  </si>
  <si>
    <t xml:space="preserve">    其他政府性基金及对应专项债务收入安排的支出</t>
  </si>
  <si>
    <t xml:space="preserve">      其他政府性基金安排的支出</t>
  </si>
  <si>
    <t>地方政府专项债务付息支出</t>
  </si>
  <si>
    <t>国有土地使用权出让金债务付息支出</t>
  </si>
  <si>
    <t>土地储备专项债券付息支出</t>
  </si>
  <si>
    <t>棚户区改造专项债券付息支出</t>
  </si>
  <si>
    <t>其他地方自行试点项目收益专项债券付息支出</t>
  </si>
  <si>
    <t>其他政府性基金债务付息支出</t>
  </si>
  <si>
    <t>2026年高新区政府性基金转移支付表</t>
  </si>
  <si>
    <t xml:space="preserve">    政府性基金转移支付</t>
  </si>
  <si>
    <t>说明：高新区政府性基金未列对下转移支付支出，本表以空表列示。</t>
  </si>
  <si>
    <t>2026年高新区国有资本经营收入预算表</t>
  </si>
  <si>
    <t>收          入</t>
  </si>
  <si>
    <t>支          出</t>
  </si>
  <si>
    <t>2026年高新区国有资本经营支出预算表</t>
  </si>
  <si>
    <t>上年结转</t>
  </si>
  <si>
    <t>结转下年</t>
  </si>
  <si>
    <t>2026年高新区国有资本经营支出预算表（本级）</t>
  </si>
  <si>
    <t>2025年高新区国有资本经营预算转移支付表</t>
  </si>
  <si>
    <t>项      目</t>
  </si>
  <si>
    <t>国有资本经营预算转移支付</t>
  </si>
  <si>
    <t>说明：高新区本级未列对下国有资本经营预算转移支付，本表以空表形式公开。</t>
  </si>
  <si>
    <t>2026年高新区一般公共预算支出预算表（功能分类科目）</t>
  </si>
  <si>
    <t>其中：</t>
  </si>
  <si>
    <t>上年结转支出安排</t>
  </si>
  <si>
    <t>类</t>
  </si>
  <si>
    <t>款</t>
  </si>
  <si>
    <t>项</t>
  </si>
  <si>
    <t>名称</t>
  </si>
  <si>
    <t>求和项:本级财力安排</t>
  </si>
  <si>
    <t>求和项:上年结转支出安排</t>
  </si>
  <si>
    <t>2026年政府债务限额和余额情况表</t>
  </si>
  <si>
    <t>2026年债务限额（预计数）</t>
  </si>
  <si>
    <t>2026年债务余额（预计数）</t>
  </si>
  <si>
    <t>2026年政府债务还本付息预计情况表</t>
  </si>
  <si>
    <t>一、2025年末地方政府债务余额（预计）</t>
  </si>
  <si>
    <t>二、2025年末地方政府债务限额（预计）</t>
  </si>
  <si>
    <t>三、2026年地方政府债务发行执行数（预计）</t>
  </si>
  <si>
    <t>四、2026年地方政府债务还本预计数</t>
  </si>
  <si>
    <t>五、2026年地方政府债务付息预计数</t>
  </si>
  <si>
    <t>六、2026年地方政府债务余额（预计）</t>
  </si>
  <si>
    <t>七、2026年地方政府债务限额（预计）</t>
  </si>
  <si>
    <t>2026年高新区“三公经费”支出预算表</t>
  </si>
  <si>
    <t>因公出国（境）费</t>
  </si>
  <si>
    <t>公务用车购置费</t>
  </si>
  <si>
    <t>公车运行维护费</t>
  </si>
  <si>
    <t>公务接待费</t>
  </si>
  <si>
    <t>2026年高新区部门预算简表</t>
  </si>
  <si>
    <t>单位名称</t>
  </si>
  <si>
    <t>基本支出</t>
  </si>
  <si>
    <t>项目支出</t>
  </si>
  <si>
    <t>202</t>
  </si>
  <si>
    <t>益阳高新区财政局(本级)</t>
  </si>
  <si>
    <t>301</t>
  </si>
  <si>
    <t>益阳高新技术产业开发区经济合作局</t>
  </si>
  <si>
    <t>302</t>
  </si>
  <si>
    <t>益阳高新技术产业开发区产业发展局</t>
  </si>
  <si>
    <t>303</t>
  </si>
  <si>
    <t>益阳高新技术产业开发区企业服务中心</t>
  </si>
  <si>
    <t>304</t>
  </si>
  <si>
    <t>益阳高新技术产业开发区消防救援大队</t>
  </si>
  <si>
    <t>305</t>
  </si>
  <si>
    <t>国家税务总局益阳高新技术产业开发区税务局</t>
  </si>
  <si>
    <t>401</t>
  </si>
  <si>
    <t>益阳高新技术产业开发区开发建设局</t>
  </si>
  <si>
    <t>405</t>
  </si>
  <si>
    <t>益阳市自然资源和规划局高新区分局</t>
  </si>
  <si>
    <t>406</t>
  </si>
  <si>
    <t>益阳市生态环境局高新区分局</t>
  </si>
  <si>
    <t>402</t>
  </si>
  <si>
    <t>益阳高新区征地拆迁与土地储备中心</t>
  </si>
  <si>
    <t>513</t>
  </si>
  <si>
    <t>益阳高新区气象局</t>
  </si>
  <si>
    <t>601</t>
  </si>
  <si>
    <t>益阳高新区财政局</t>
  </si>
  <si>
    <t>701</t>
  </si>
  <si>
    <t>益阳高新技术产业开发区管理委员会办公室</t>
  </si>
  <si>
    <t>702</t>
  </si>
  <si>
    <t>益阳高新技术产业开发区组织工作局</t>
  </si>
  <si>
    <t>703</t>
  </si>
  <si>
    <t>益阳高新技术产业开发区监察工作委员会</t>
  </si>
  <si>
    <t>2026年高新区部门预算基本支出明细表</t>
  </si>
  <si>
    <t>单位代码</t>
  </si>
  <si>
    <t>总  计</t>
  </si>
  <si>
    <t>工资津补贴</t>
  </si>
  <si>
    <r>
      <rPr>
        <sz val="10"/>
        <rFont val="华文中宋"/>
        <charset val="134"/>
      </rPr>
      <t>社会保障缴费</t>
    </r>
    <r>
      <rPr>
        <sz val="10"/>
        <rFont val="Arial"/>
        <charset val="134"/>
      </rPr>
      <t xml:space="preserve">					</t>
    </r>
    <r>
      <rPr>
        <sz val="10"/>
        <rFont val="华文中宋"/>
        <charset val="134"/>
      </rPr>
      <t xml:space="preserve"> </t>
    </r>
  </si>
  <si>
    <r>
      <rPr>
        <sz val="10"/>
        <rFont val="华文中宋"/>
        <charset val="134"/>
      </rPr>
      <t>其他工资福利支出</t>
    </r>
    <r>
      <rPr>
        <sz val="10"/>
        <rFont val="Arial"/>
        <charset val="134"/>
      </rPr>
      <t xml:space="preserve">			</t>
    </r>
    <r>
      <rPr>
        <sz val="10"/>
        <rFont val="华文中宋"/>
        <charset val="134"/>
      </rPr>
      <t xml:space="preserve"> </t>
    </r>
  </si>
  <si>
    <t>公用经费</t>
  </si>
  <si>
    <t xml:space="preserve">  301101</t>
  </si>
  <si>
    <t xml:space="preserve">  益阳高新技术产业开发区经济合作局</t>
  </si>
  <si>
    <t xml:space="preserve">  302101</t>
  </si>
  <si>
    <t xml:space="preserve">  益阳高新技术产业开发区产业发展局</t>
  </si>
  <si>
    <t xml:space="preserve">  303101</t>
  </si>
  <si>
    <t xml:space="preserve">  益阳高新技术产业开发区企业服务中心</t>
  </si>
  <si>
    <t xml:space="preserve">  401101</t>
  </si>
  <si>
    <t xml:space="preserve">  益阳高新技术产业开发区开发建设局</t>
  </si>
  <si>
    <t xml:space="preserve">  408101</t>
  </si>
  <si>
    <t xml:space="preserve">  益阳高新区征地拆迁与土地储备中心</t>
  </si>
  <si>
    <t xml:space="preserve">  601101</t>
  </si>
  <si>
    <t xml:space="preserve">  益阳高新区财政局</t>
  </si>
  <si>
    <t xml:space="preserve">  701101</t>
  </si>
  <si>
    <t xml:space="preserve">  益阳高新技术产业开发区管理委员会办公室</t>
  </si>
  <si>
    <t xml:space="preserve">  702101</t>
  </si>
  <si>
    <t xml:space="preserve">  益阳高新技术产业开发区组织工作局</t>
  </si>
  <si>
    <t xml:space="preserve">  703101</t>
  </si>
  <si>
    <t xml:space="preserve">  益阳高新技术产业开发区监察工作委员会</t>
  </si>
  <si>
    <r>
      <rPr>
        <b/>
        <sz val="9"/>
        <rFont val="华文中宋"/>
        <charset val="134"/>
      </rPr>
      <t>社会保障缴费</t>
    </r>
    <r>
      <rPr>
        <b/>
        <sz val="9"/>
        <rFont val="Arial"/>
        <charset val="134"/>
      </rPr>
      <t xml:space="preserve">					</t>
    </r>
    <r>
      <rPr>
        <b/>
        <sz val="9"/>
        <rFont val="华文中宋"/>
        <charset val="134"/>
      </rPr>
      <t xml:space="preserve"> </t>
    </r>
  </si>
  <si>
    <r>
      <rPr>
        <b/>
        <sz val="9"/>
        <rFont val="华文中宋"/>
        <charset val="134"/>
      </rPr>
      <t>其他工资福利支出</t>
    </r>
    <r>
      <rPr>
        <b/>
        <sz val="9"/>
        <rFont val="Arial"/>
        <charset val="134"/>
      </rPr>
      <t xml:space="preserve">			</t>
    </r>
    <r>
      <rPr>
        <b/>
        <sz val="9"/>
        <rFont val="华文中宋"/>
        <charset val="134"/>
      </rPr>
      <t xml:space="preserve"> </t>
    </r>
  </si>
  <si>
    <t>基本工资</t>
  </si>
  <si>
    <t>津贴补贴</t>
  </si>
  <si>
    <t>奖金</t>
  </si>
  <si>
    <t>机关事业单位基本养老保险缴费</t>
  </si>
  <si>
    <t>职业年金缴费</t>
  </si>
  <si>
    <t>职工基本医疗保险缴费</t>
  </si>
  <si>
    <t>公务员医疗补助缴费</t>
  </si>
  <si>
    <t>其他社会保障缴费</t>
  </si>
  <si>
    <t>公务费</t>
  </si>
  <si>
    <t>交通补贴</t>
  </si>
  <si>
    <t>其他</t>
  </si>
  <si>
    <t>2026年高新区重点项目安排情况表</t>
  </si>
  <si>
    <t>项目名称</t>
  </si>
  <si>
    <t>2026年
预算安排数</t>
  </si>
  <si>
    <t>项目概述</t>
  </si>
  <si>
    <t>一、防范化解重大风险</t>
  </si>
  <si>
    <t>1.一般债务还本</t>
  </si>
  <si>
    <t>2026年一般债务还本支出</t>
  </si>
  <si>
    <t>2.一般债务付息</t>
  </si>
  <si>
    <t>2026年一般债务付息支出</t>
  </si>
  <si>
    <t>3.专项债务还本</t>
  </si>
  <si>
    <t>2026年专项债务还本支出</t>
  </si>
  <si>
    <t>3.专项债务付息</t>
  </si>
  <si>
    <t>2026年专项债务付息支出</t>
  </si>
  <si>
    <t>二、产业扶持</t>
  </si>
  <si>
    <t>1.财源建设资金</t>
  </si>
  <si>
    <t>财源建设资金</t>
  </si>
  <si>
    <t>2.项目扶持资金</t>
  </si>
  <si>
    <t>项目扶持资金</t>
  </si>
  <si>
    <t>3.产业扶持资金</t>
  </si>
  <si>
    <t>对园区企业开展产业扶持、科技创新奖励</t>
  </si>
  <si>
    <t>4.开放型经济培育资金</t>
  </si>
  <si>
    <t>开放型经济培育资金</t>
  </si>
  <si>
    <t>5.产学研合作</t>
  </si>
  <si>
    <t>湖南未来光电技术研究院项目</t>
  </si>
  <si>
    <t>6.产业引导基金</t>
  </si>
  <si>
    <t>园区产业引导基金</t>
  </si>
  <si>
    <t>三、基础设施建设及项目建设</t>
  </si>
  <si>
    <t>1.征拆安置和土地报批收储</t>
  </si>
  <si>
    <t>土地报批收储和征地拆迁安置</t>
  </si>
  <si>
    <t>2.公益性项目代建</t>
  </si>
  <si>
    <t>园区公益性项目代建</t>
  </si>
  <si>
    <t>3.园区基础设施建设</t>
  </si>
  <si>
    <t>园区基础设施建设</t>
  </si>
  <si>
    <t>4.ppp项目</t>
  </si>
  <si>
    <t>PPP项目运维及可行性付费</t>
  </si>
  <si>
    <t>5.房屋整治及老旧小区改造</t>
  </si>
  <si>
    <t>辖区房屋整治及老旧小区改造</t>
  </si>
  <si>
    <t>6.市政设施维护</t>
  </si>
  <si>
    <t>园区市政设施维护维修</t>
  </si>
  <si>
    <t>7.城区绿化</t>
  </si>
  <si>
    <t>辖区绿化建设项目及绿化养护</t>
  </si>
  <si>
    <t>2026年高新区部门预算项目支出明细表</t>
  </si>
  <si>
    <t>项目类别</t>
  </si>
  <si>
    <t>预算金额</t>
  </si>
  <si>
    <t>202101</t>
  </si>
  <si>
    <t>3 特定目标类</t>
  </si>
  <si>
    <t>2026年预备费</t>
  </si>
  <si>
    <t>2026年一般债务还本付息</t>
  </si>
  <si>
    <t>2026年一般债务还本170万元，付息3917.07万元。</t>
  </si>
  <si>
    <t>2026年其他支出</t>
  </si>
  <si>
    <t>预算预留其他支出</t>
  </si>
  <si>
    <t>2026年市城市建设支出</t>
  </si>
  <si>
    <t>2026年基本支出预留</t>
  </si>
  <si>
    <t>233名在职人员和61名退休人员2025年度绩效考核奖及配套住房公积金545万元，2026年度增人增资200万元。</t>
  </si>
  <si>
    <t>2026年涉改遗留问题处理</t>
  </si>
  <si>
    <t>一镇两办、社会事务局、交通事务中心等涉改单位遗留问题处置。</t>
  </si>
  <si>
    <t>2026年专项债务还本付息</t>
  </si>
  <si>
    <t>2026年专项债务还本6363.5万元，付息46243.8万元。</t>
  </si>
  <si>
    <t>301101</t>
  </si>
  <si>
    <t>22 其他运转类</t>
  </si>
  <si>
    <t>2026年政务运行、审批服务</t>
  </si>
  <si>
    <t>档案整理费22万；物业、餐费、水电及其他开支49万；服装费、网络光纤运维、平台系统维护、网络安全维护16.3万；系统开发60万；施工图审查、第三方评审、消防验收提前服务和消防验收50万。</t>
  </si>
  <si>
    <t>2026年驻外招商联络站工作专项</t>
  </si>
  <si>
    <t>京津冀、长三角、大湾区、长株潭驻外招商联络站工作经费暂定100万元/年*4。</t>
  </si>
  <si>
    <t>2026年招商引资专项</t>
  </si>
  <si>
    <t>招商差旅费30万元、商务接待费35万元、招商会议费8万元、宣传册印刷费20万元、宣传片制作16万元、招商办公费6万元、招商项目管理平台年度服务费5万元、两项资金审核服务费12万元、法律咨询服务6万元，重大项目咨询评估评审费12万元、项目包装服务费10万元。</t>
  </si>
  <si>
    <t>惠和项目清退</t>
  </si>
  <si>
    <t>惠和项目补偿资金11018.79万元，其中：资产经营公司退还1566.9万元、预算安排9452万元。</t>
  </si>
  <si>
    <t>稳外贸奖补资金</t>
  </si>
  <si>
    <t>开放型经济培育平台建设</t>
  </si>
  <si>
    <t>区级开放型经济培育发展平台建设专项资金500万元，包括“三外”工作、外贸综合服务平台、跨境电商培育以及保税物流、自贸区协同联动、业务培训等工作经费300万元，2026年朝阳保税物流中心申建工作费用200万元。</t>
  </si>
  <si>
    <t>2026年财源建设扶持资金</t>
  </si>
  <si>
    <t>根据《益阳高新区招商引资存量政策兑现工作方案》：“未兑现的存量招商引资政策，三年内（2024年8月1日起至2027年7月31日）分类逐步退出政策支持；考虑财政支付保障能力，按照企业地方税收贡献市区两级留成部分解决存量问题的原则，进行资金兑付安排，三年内存量未兑付资金可适当延期支付，最迟在政策退出后五年内完成资金兑付”，经梳理，目前已审未付21469.38万，暂缓290.94万，申报未审353.77万，合计22114.09万元，2026年安排5000万。</t>
  </si>
  <si>
    <t>集团公司租金补差</t>
  </si>
  <si>
    <t>经初步统计，2018-2025年租金补差欠付29926万元，2026年安排15000万元。</t>
  </si>
  <si>
    <t>2026年项目建设扶持资金</t>
  </si>
  <si>
    <t>根据《益阳高新区招商引资存量政策兑现工作方案》：“未兑现的存量招商引资政策，三年内（2024年8月1日起至2027年7月31日）分类逐步退出政策支持；考虑财政支付保障能力，按照企业地方税收贡献市区两级留成部分解决存量问题的原则，进行资金兑付安排，三年内存量未兑付资金可适当延期支付，最迟在政策退出后五年内完成资金兑付”，经梳理，目前已审未付14103.54万，暂缓16918.27万，申报未审10903.6万，合计41925.41万元，2026年安排8000万。</t>
  </si>
  <si>
    <t>302101</t>
  </si>
  <si>
    <t>开发区目录修订</t>
  </si>
  <si>
    <t>2024年度开发区目录修订技术服务费（长沙永信行土地房地产评估规划咨询有限公司）</t>
  </si>
  <si>
    <t>2026年科技专项</t>
  </si>
  <si>
    <t>1、承办省市各类创新创业大赛25万元；
2、高新技术企业培育、科技统计、企业研发费用归集、科技型中小企业入库评价、技术合同登记、科技成果登记等服务15万元；
3、科技活动、科普宣传等10万元；
4、湖南科技年鉴、《中国科技产业》《科技日报》等报刊杂志征订费用4.5万元。</t>
  </si>
  <si>
    <t>2026年统计专项</t>
  </si>
  <si>
    <t>1、“四上企业”及项目单位预计有260家，统计激励奖600元/家，先进单位奖励约3万元，共约18.6万元；
2、“一区三园”火炬统计约560家企业单位的统计激励及火炬统计工作培训、资料印刷等费用20万元；
3、按要求开展的企业电子统计台账服务、统计宣传、统计业务培训等经费15万元。
4、统计专用通信服务费用1.44万元。</t>
  </si>
  <si>
    <t>2026年应急专项</t>
  </si>
  <si>
    <t>1、开展重大事故隐患专项排查整治行动预算费用30万元。
2、应急部门储备处置突发事件应急物资10万元。
3、应急预案修编合同金额估算费用30万元。
4、应急演练估算费用10万元。</t>
  </si>
  <si>
    <t>2026年发改专项</t>
  </si>
  <si>
    <t>1、为落实中央关于碳达峰碳中和的政策，促进产业绿色转型，根据上级发改部门统一部署，开展零碳园区创建，零碳园区创建需40万元，包括节能降碳宣传，零碳园区材料编制申报、项目谋划等。
2、开展信用体系建设20万，包括开展信用宣传、信用信息归集、信用。
3、立项争资工作咨询服务费费用：30万元。</t>
  </si>
  <si>
    <t>2026年大学生创业</t>
  </si>
  <si>
    <t>大学生创新创业工作宣传、路演、推介等费用5万元</t>
  </si>
  <si>
    <t>2026年安全生产专项</t>
  </si>
  <si>
    <t>1、园区安全技术服务咨询服务外包技术服务费29.98万元，发生突发应急事件技术服务费预算4.02万元。
2、园区企业风险分级管控和隐患排查、双重预防机制培训及安全生产培训、宣传、资料印制等活动费用20万元。
3、园区支持企业安全生产发展资金（含设计诊断验收、标准化创建验收、先进单位奖补等）：2024年安全设施设计诊断通过验收企业奖补41家*2万元=82万元。
4、企业安全生产“三同时”等奖补经费192万元</t>
  </si>
  <si>
    <t>2026年工信专项</t>
  </si>
  <si>
    <t>1、湖南省创客中国大赛区县初赛3万元。
2、规模工业企业培育，单项冠军、专精特新企业等企业培育32万。
3、智赋万企系列服务30万元。
4、先进碳基材料产业集群咨询服务5万元。
5、宣传资料、惠企政策资料等打印1万元。
6、国家级绿色园区和省级绿色工厂评价技术服务20万元。                                                
7、省高技术转化转化应用产业示范基地先进单位创建费用15万。
8、国家新兴产业发展示范基地创建20万。</t>
  </si>
  <si>
    <t>2026年火炬统计专项</t>
  </si>
  <si>
    <t>聘请专业数据服务机构进行火炬统计数据分析、入统企业筛选入库、五百多家企业年报催报、企业报表填报培训指导、入统企业回访、数据汇总审核分析、考核指标数据优化、火炬系统维护管理、年审问题反馈及其他火炬统计相关工作，年度费用71万。</t>
  </si>
  <si>
    <t>2026年园区综合评价专项</t>
  </si>
  <si>
    <t>1、第三方咨询费用2万：聘请第三方机构对相关工作开展咨询服务；聘请行业专家授课（国家政策讲解、考核评价指标体解读、经验做法总结等）。
2、与龙岭片区、大通湖片区的工作协同（包括组织片区会议、开展产业调研、考评指标调度），推进“五好”园区的考核评价工作等费用8万元。
3、2026年度湖南省开发区协会年费、购买2025年度湖南省开发区年鉴等费用共计3.38万元</t>
  </si>
  <si>
    <t>重点项目集中开工</t>
  </si>
  <si>
    <t>全市重点项目集中开工观摩活动高新区会场活动经费。</t>
  </si>
  <si>
    <t>2026年应急智慧平台建设与运营维护</t>
  </si>
  <si>
    <t>2026年应急智慧平台建设与运营维护费26.92万元，2025年平台建设费用2.5万元、租用服务器费0.8万元。共计30.22万元。</t>
  </si>
  <si>
    <t>“十五五”规划编制</t>
  </si>
  <si>
    <t>《益阳国家高新技术产业开发区国民经济与社会发展第十五个五年规划纲要》编制工作费用（第三批支付）23.4万元。</t>
  </si>
  <si>
    <t>2026年产业扶持资金</t>
  </si>
  <si>
    <t>1、经初步统计，目前产业扶持资金欠付20424.2472万元，其中市高质量奖补区级配套资金246.85万元，高新区高质量发展奖补（42号文）869.0078万元，根据原有与企业招商引资合同条款兑现17551.4894万元（如金博研发费用补贴、金硅电费补贴、艾迪奥电费补贴等兑现）；孵化器运营经费兑现1376.15万元。
2、对企业申请产业扶持资金项目请第三方机构进行审计15万元。
以上两项2026年安排2000万元。</t>
  </si>
  <si>
    <t>2026年产业发展投资基金</t>
  </si>
  <si>
    <t>根据园区发展需要，设立产业发展投资基金。</t>
  </si>
  <si>
    <t>2026年产学研合作</t>
  </si>
  <si>
    <t>湖南未来光电技术研究院项目年度建设、研发、运营经费。</t>
  </si>
  <si>
    <t>2026年企业人才补贴</t>
  </si>
  <si>
    <t>2025年申报金额62.6万元，高新区需支付40%即25.04万元，2026年将支付2批人才补贴，且会有新增新申报人员。</t>
  </si>
  <si>
    <t>303101</t>
  </si>
  <si>
    <t>2026年企业服务大厅运行</t>
  </si>
  <si>
    <t>1.大厅运行及维修维护费约12万元；物业管理费4万；网络及电子显示屏租赁约6万元；共22万元。
2.大厅中央空调运行及维修维护费约6万元。</t>
  </si>
  <si>
    <t>2026年企业服务专项</t>
  </si>
  <si>
    <t>1.宣传资料印刷、宣传折页及展板制作、调度手册印刷等费用约10万元；
2.企业交流座谈、供需对接等费用约5万元</t>
  </si>
  <si>
    <t>2026年公共交通运行</t>
  </si>
  <si>
    <t>1.东部产业园专线公交车运营费6.5万元/月*12月=78万元，线路优化预计40万元。（共计118万元）</t>
  </si>
  <si>
    <t>304101</t>
  </si>
  <si>
    <t>2026年政府专职消防员经费</t>
  </si>
  <si>
    <t>政府专职消防员58人，文员8人，食堂外聘人员2人；人员工资：68人*8.5281万元=579.9108万元（2024年非私营企业在岗职工平均工资）；伙食补助：0.005万元*300天*68人=102万元；专职消防员公用经费：1.5万元*58人=87万元（参考益阳支队消防员公用经费）</t>
  </si>
  <si>
    <t>2026年消防事务专项</t>
  </si>
  <si>
    <t>消防车：7万元*11台=77万元；行政车运行维护费：4.5万元*3台=10.5万元；消防宣传经费10万元；消防装备购置更新及维护100万元</t>
  </si>
  <si>
    <t>2026年综合性消防救援专项</t>
  </si>
  <si>
    <t>国家队编制人数合计为17人：干部7人、国家队消防员10人；养老保险：干部7人，0.035万元/人/月；国家队10人，合计0.024万元/人/月；（7*0.035+10*0.024）*12=5.82万元；职业年金：干部7人，合计0.02万元/人/月；国家队10人，合计0.015万元/人/月；（7*0.02+10*0.015）*12=3.48万元；医疗保险：干部7人，合计0.03万元/人/月、国家队10人，合计0.02万元/人/月；（7*0.03+10*0.02）*12=4.92万元；公积金：干部7人，0.035万元/人/月；国家队10人，合计0.03万元/人/月；（7*0.035+10*0.03）*12=6.54万元。合计20.76万元；国家队医疗费：17人*1万元=17万元（医保统筹外需报销金额）；国家队绩效：3.26万元*7人+3.26万元*10人=55.42万元；（参考绩效考核标准）；国家队伙食补助：0.0009万元*365*17人=5.5845万元（地方财政保障部分）；国家队公用经费（参考益阳支队）：干部3万元/人，消防员1.5万元/人=3*7+10*1.5=36万元；</t>
  </si>
  <si>
    <t>305101</t>
  </si>
  <si>
    <t>地方税费征管支出</t>
  </si>
  <si>
    <t>401101</t>
  </si>
  <si>
    <t>2026年城市管理专项</t>
  </si>
  <si>
    <t>工具车燃油维修保险、律师代理费、咨询费、档案整理、固定资产管理、评估等</t>
  </si>
  <si>
    <t>2026年行政执法专项</t>
  </si>
  <si>
    <t>1、查违控违：80万（无人机巡查10万，行政赔偿等70万）；
2、市容市貌40万；含道口整治10万，菜土整治6万，边坡修复24万。</t>
  </si>
  <si>
    <t>2026年生态环保专项</t>
  </si>
  <si>
    <t>恒昌锑铂厂93万元（销号项目，区级部分）；生态廊道修复300万元（省市重点项目）；东部污水处理厂污水处理费1600万元（2026年9个月+2025年3个月）；“一园两中心”排口整治200万元（长江生态委提出要求整改）。</t>
  </si>
  <si>
    <t>2026年工程建设影响农业生产及临时土地、卸土场租赁费</t>
  </si>
  <si>
    <t>1、2023年度因工程建设影响农业生产补偿资金248万；2023年临时用地租用费33.5万元，2024年度晏家大塘临时租用卸土场费12.5万。</t>
  </si>
  <si>
    <t>2026年城区绿化专项</t>
  </si>
  <si>
    <t>1、延续市场化养护项目170万元；
2、未市场化养护100万元（含红线外绿地、新增未市场化绿地、名贵苗木养护等）；
3、其他100万元：含植树节苗木栽植、园区绿化苗木补植、苗圃可利用苗木移植、苗圃整理、零星绿化整治等；
4、历史欠款尾款389万元。
5、高铁片区绿化维养100万元。</t>
  </si>
  <si>
    <t>2026年东部产业园综合配套设施PPP项目</t>
  </si>
  <si>
    <t>保理2120万元，每年固定运维费级维护维修610万元。</t>
  </si>
  <si>
    <t>2026年市政设施维护</t>
  </si>
  <si>
    <t>1、路灯泵站维护及电费等共280万（路灯及泵站电费180万元（较2025年新增江南古城一个泵站及红绿灯3个）；路灯材料及路灯养护50万；东部泵站维护维修清淤50万（含人员劳务）。
2、市政设施维护费200万元。
3、交通设施建设及维护维修100万元。
4、高铁道路维护管养50万元。
5、市政应急处理（含热线、恶劣天气等）50万元。
6、历史欠账工程款587万元（欠付1174万元的50%）。</t>
  </si>
  <si>
    <t>2026年房屋整治专项</t>
  </si>
  <si>
    <t>1、未移交问题楼盘工作经费：10万
2、保障性住房专项整治工程款293万元（巡视整改，谢林港公租房510套工程款293万元。
3、电梯加装补贴区级配套114万，共38台，3万元/台；电梯加装11台：33万（已经上报的），共147万元。
4、五大庄园费用250万元/年。</t>
  </si>
  <si>
    <t>2026年园区基础设施建设</t>
  </si>
  <si>
    <t>历年基础设施项目(公交停保场、消防站、江南古城泵站等)1000万元，2026年新建项目3000万元。</t>
  </si>
  <si>
    <t>2026年园区公益性项目代建</t>
  </si>
  <si>
    <t>历年公益性项目代建结算3000万元，2026年新增公益性项目代建安排5000万元。</t>
  </si>
  <si>
    <t>2026年城乡环卫专项</t>
  </si>
  <si>
    <t>1、已中标道路清扫保洁600万元；
2、垃圾收转运及处置、站厕管理保洁维护240万元：大件垃圾、装修建筑垃圾、园林垃圾收运及处置170万元；其他垃圾收运处置及站厕管理70万元。
3、垃圾分类10万元：宣传教育5万元，日常工作经费5万元。
4、新建道路临时养护50万元（含清扫保洁和绿化）。</t>
  </si>
  <si>
    <t>2026年创园建设</t>
  </si>
  <si>
    <t>创园绿道等295万元（尾款）；三大公园代建欠付2500万元（安排30%750万元）。</t>
  </si>
  <si>
    <t>2026年老旧小区改造</t>
  </si>
  <si>
    <t>广电、监督局、园林苑等小区改造100万元。</t>
  </si>
  <si>
    <t>2026年建设相关采购</t>
  </si>
  <si>
    <t>历史欠款252万元，2026年项目前期费预计300万元。</t>
  </si>
  <si>
    <t>2026年学校建设</t>
  </si>
  <si>
    <t>丁香小学、凤山小学建设设计、监理等第三方服务费100万元。</t>
  </si>
  <si>
    <t>405101</t>
  </si>
  <si>
    <t>2026年调查监测专项</t>
  </si>
  <si>
    <t>高新区2026年度部、省土地卫片执法监督疑是违法用地技术服务工作</t>
  </si>
  <si>
    <t>2026年规划事务专项</t>
  </si>
  <si>
    <t>规划事务专项，2026年工作经费</t>
  </si>
  <si>
    <t>存量合同结算</t>
  </si>
  <si>
    <t>12个存量合同结算</t>
  </si>
  <si>
    <t>2026年规划专项</t>
  </si>
  <si>
    <t>2025年合规性检测12万，项目套合总规、控规，核对用地性质、规划分区等的符合性。2025年城镇开发边界优化20万，依据《湖南省自然资源厅关于开展全省城镇开发边界局部优化工作的通知》，对需调整城镇开发边界的项目进行边界优化。2026年益阳高新区小型项目选址和规划分析配套技术服务项目，配合经合局对项目进行前期调研选址工作10万。</t>
  </si>
  <si>
    <t>406101</t>
  </si>
  <si>
    <t>2026年环评专家技术审查</t>
  </si>
  <si>
    <t>园区落户项目技术审查。</t>
  </si>
  <si>
    <t>2026年园区环境局跟踪评价监测</t>
  </si>
  <si>
    <t>益阳高新区园区环境局跟踪评价监测2026年检测任务，对水、土、气环境进行生态环境监测</t>
  </si>
  <si>
    <t>2026年环保管家</t>
  </si>
  <si>
    <t>预计2026年管家服务费155万元，招标代理服务费1.8万元。</t>
  </si>
  <si>
    <t>2026年非道路移动机械抽测</t>
  </si>
  <si>
    <t>根据2025年益阳市大气污染重点治理项目清单，完成高新区的非道路移动机械抽测任务220台，预计检测费用15.46万元、牌照制作费0.5万元。</t>
  </si>
  <si>
    <t>2026年生环事务专项</t>
  </si>
  <si>
    <t>办公费、打字复印、宣传、电脑耗材及维修维护、交通费（含区内差旅费）、办公楼院落管理费、水电费等相关的行政运行费用。</t>
  </si>
  <si>
    <t>2026年排污许可</t>
  </si>
  <si>
    <t>对园区2025-2026年申领排污许可证项目进行现场踏勘，聘请第三方技术审核，资料打印，下发项目排污许可证。</t>
  </si>
  <si>
    <t>大气污染防治奖补区级配套</t>
  </si>
  <si>
    <t>2025年第一批大气污染防治奖补专项资金（区级配套）</t>
  </si>
  <si>
    <t>1、2024年园区“环保管家”工作服务费第四季度29.45万元；
2、2025年园区“环保管家”工作服务费75万元，招标代理服务费1.8万元；
3、智慧环保综合信息化管理平台73.99万元；
4、园区2024年申领排污许可证项目现场踏勘、第三方技术审核、下发排污许可证7.3万元；
5、益阳市特殊教育学校国控站点优化项目49.9万元。</t>
  </si>
  <si>
    <t>2026年环境统计、环境信用评价</t>
  </si>
  <si>
    <t>业务培训费2.5万元（授课费、第三方技术单位技术服务费、会务费、资料印刷费，环保宣传2.5万元（互联网、报纸、标示标牌、资料印刷等）</t>
  </si>
  <si>
    <t>2026年污水管网智能感知设备建设</t>
  </si>
  <si>
    <t>益阳高新技术产业开发区污水管网重要接驳口安装智能监控设备，实时监控水质质量，发现问题及时溯源。</t>
  </si>
  <si>
    <t>2026年区生环委专项</t>
  </si>
  <si>
    <t>组织协调全区环境问题，推动环境治理，区生环委办专项工作经费保障</t>
  </si>
  <si>
    <t>2026年突发环境事件应急预案（修编）</t>
  </si>
  <si>
    <t>益阳高新技术产业开发区突发环境事件应急预案（修订）编制费（含龙岭、大通湖区）20万元。</t>
  </si>
  <si>
    <t>2026年环境监管重点单位检测</t>
  </si>
  <si>
    <t>1、对19家重点检测企业进行监督性检测10万元；
2、应对突发事件、群众舆情检测预计10万元。</t>
  </si>
  <si>
    <t>2026年智慧环保综合信息化管理平台运维</t>
  </si>
  <si>
    <t>1年运维、1年服务器租赁</t>
  </si>
  <si>
    <t>2026年园区空气质量自动监测站“玉潭学校”站运维</t>
  </si>
  <si>
    <t>园区空气质量自动监测站“玉潭学校”站运维（包括站点人工运维费、电费、网络费、设备数据打印耗材、标气等10万元，设备维修费4万元）。</t>
  </si>
  <si>
    <t>408101</t>
  </si>
  <si>
    <t>2026年土地出让业务</t>
  </si>
  <si>
    <t>1.土地出让业务80万元，其中：2025年欠付20万元（高铁片区道路、大森林项目、青春里二期补征、博雅学校等）、2026年新增60万（拟供应20宗地，平均每宗万元）；
2.园区三类土地清理技术服务费17万，其中：2025年欠付7万元，2026年预计10万；
3.开发区土地集约利用监测统计80万，其中：2025年欠付40万元，2026年预计40万；
4.土地规划调整、片区规划设计32万，预计2026年4宗，每综8万元。</t>
  </si>
  <si>
    <t>2026年安置补偿</t>
  </si>
  <si>
    <t>1、历年安置补偿欠付75126万元，根据《六年计划》2026年安排6000万元；
2、过渡费3600万元；
3、实物安置配套1065万元，其中：安置小区开户工程400万元、维护维修20万元、雨污分流及水电改造工程600万元、其他45万元。</t>
  </si>
  <si>
    <t>2026年土地报批业务</t>
  </si>
  <si>
    <t>预计2026年新增土地报批6000万元，其中：清溪组合供应232亩4640万元，其他项目1360万元。</t>
  </si>
  <si>
    <t>2026年征地补偿</t>
  </si>
  <si>
    <t>1、历年征地补偿欠付3150万元，2026年安排1406万元；
2、预计2026年新增征地补偿5458万元，其中：传化物流新增65亩910万元、紫龙郡出线工程城际干道300万元、清溪片区232亩3248万元、其他项目1000万元。</t>
  </si>
  <si>
    <t>2026年拆迁补偿</t>
  </si>
  <si>
    <t>1、历年拆迁补偿欠付8448.7万元，2026年安排3000万元；
2、预计2026年新增项目拆迁补偿1000万元。</t>
  </si>
  <si>
    <t>2026年土地储备补偿</t>
  </si>
  <si>
    <t>1、土地收储补偿欠付123290万元，2026年安排5000万元；
2、预计2026年新增土地收储16800万元，主要是清溪片区土地收储16800万元；
3、预计2026年新增土地储备业务费用400万元。</t>
  </si>
  <si>
    <t>513101</t>
  </si>
  <si>
    <t>2026年人工影响天气</t>
  </si>
  <si>
    <t>1、全年作业人员安全培训费0.5万元，意外保险费0.5万元，合计1万元；
2、人影作业人员劳务费1.5万；
3、特殊作业车辆租赁及燃油费0.5万元。</t>
  </si>
  <si>
    <t>2026年防雷安全监管和防雷行政审批委托技术服务</t>
  </si>
  <si>
    <t>1、防雷安全监管经费包括：防雷安全科普宣传2万元，覆盖全区危化企业、加油站、工贸企业等的防雷安全检查及技术支撑及防雷技术培训工作经费1万元，仪器设备1万元，合计4万元；
2、委托具有资质的三方防雷检测技术服务委托经费6万元。</t>
  </si>
  <si>
    <t>2026年气象事业运行</t>
  </si>
  <si>
    <t>1、行政运行、事业保障经费25万元；
2、7名机关事业人员基础性绩效及奖励性绩效22.4万元。</t>
  </si>
  <si>
    <t>2026年国家级气象站及区域观测站维护</t>
  </si>
  <si>
    <t>（一）国家级气象站维护经费10万元
1、基本消耗（备件耗材4万元、观测站维护维修及计量检定1万元）5万元；
2、辅助设施运行维持费（机房运行、安全防护、应急保障、院内场地维护）5万元。
（二）区域观测站维护经费5万元
1、备件更换费：0.4万元×6站=2.4万元；
2、无线通信传输费0.6万元；
3、抢修、巡检区域站及场地维护费2万元。</t>
  </si>
  <si>
    <t>2026年突发事件预警信息发布平台运行维护</t>
  </si>
  <si>
    <t>1、预警信息发布系统硬件设备及耗材费6万元、专线租赁费1万元、外包维护单位服务费3万元，合计10万元；
2、通过“12379”预警信息发布平台发布气象灾害预警信号（暴雨、大风、雷电、高温、冰雹、道路结冰等）强降雨临灾警报（靶向、霸屏）、地质灾害风险临近预警、城市内涝风险警报等短信发送量100万条，合计10万元。</t>
  </si>
  <si>
    <t>601101</t>
  </si>
  <si>
    <t>2026年信息化建设</t>
  </si>
  <si>
    <t>1、财政专线网络费用：电信3条共9000元（3000*3*1年），移动3条7800元（2600*3*1年），联通专线一条9600元（人民银行），互联网业务专线1条48800元/年，互联网专线安全网关服务费10000元/年。
2、机关IT运维服务：根据工作需要和合同约定，局机关计算机及网络系统、办公设备、门户网站的运行维护服务，年服务费9万元。
3、财政软件运维服务：金蝶财务软件2000元/年，国有资产管理系统10000元/年，政府采购平台30000元/年，预算一体化系统40000元/年，非税系统8550元/年，其他信息化建设服务支出50000元。</t>
  </si>
  <si>
    <t>2026年其他财政事务专项</t>
  </si>
  <si>
    <t>1、根据市人大、市政协会议要求，每年向市人大、政协会议提交高新区年度政府预算草案1000册；按照财政工作规划，每月编印月度预算执行分析80册/月。参照2024年实际执行，预估2025年政府预算草案、月度预算执行分析编制费用预算5万元。
2、预估2026年国有资产处置评估拍卖5万，资产系统服务费用1万</t>
  </si>
  <si>
    <t>2026年财政委托业务费</t>
  </si>
  <si>
    <t>1、财政投资评审委托业务费400万：初步估计2026年评审项目80个，送审金额30亿元。根据《益阳市财政投资项目协作评审咨询服务费付费标准》计算。
2、绩效评价委托业务费40万元。
3、专项债券发行一案两书制作咨询服务费用20万元，参照2023-2025年政府专项债券发行服务费用，预估2026年专项债券发行服务费用20万。</t>
  </si>
  <si>
    <t>2026年金融管理专项</t>
  </si>
  <si>
    <t>1、企业担保降费补贴97.5万元：按照上年末在保余额16000万元和7000万元分别计提0、5%及0、25%，预计2026年企业担保降费补贴97.50万元。
2、融资担保风险代偿补偿资金140万元：根据上年末在保余额28000万元计提千分之五，预计2026年融资担保风险代偿补偿资金140万元。
3、银行业金融机构激励奖励47万元：根据激励办法测算一等奖2名，每家银行奖10万元；二等奖3名，每家银行奖5万元；三等奖4名，每家银行奖3万元。</t>
  </si>
  <si>
    <t>701101</t>
  </si>
  <si>
    <t>2026伙食补助专项</t>
  </si>
  <si>
    <t>1、2026年预计就餐300人/月： 300人×30元/人×22.5天×12月= 243万元，公交司机等外来用餐人员预计12万元。 （公交车司机70*4*12*20=6.72万元，文印室3人，其他8人预计共10人（10*22*12*20=5.28万元））                                                    
2、机关食堂劳务费43万元、运行奖励10万元。</t>
  </si>
  <si>
    <t>重大活动专项</t>
  </si>
  <si>
    <t>1、因公出国（境）费10万元；2、2026年公务接待费5万；3、24年中非青年论坛活动30万；4、2026年企业家迎新春茶话费30万；5、差旅费30万。</t>
  </si>
  <si>
    <t>办公室业务服务专项</t>
  </si>
  <si>
    <t>1、东部会务服务+热线值班+会议室信号保障服务外包62.1万元；                                                            
2、文印费10万元；                                                                                           
3、热线系统维护费3万元，值班工作经费2万元；
4、大剧院会务服务10万元；                                                                                     
5、办公用品费用（办公用品支出和饮用水费用）10万元；
6、年度档案整理（数字化）服务外包50万；
7、优化营商环境工作经费3万元；
8、公共机构节能创建、生活垃圾分类费用3万元；
9、固定资产清点3万元。                                                                                      
10、财务咨询费2万。
11、元旦、春节氛围营造7万元，国庆氛围营造3万元。
12、2024-2025年孵化楼会务、值班62万。</t>
  </si>
  <si>
    <t>信息化设备设施运行维护</t>
  </si>
  <si>
    <t>1、专用通信机房日常巡检维护、检修服务年费10万元（提供益阳市党政专用通信二级网(二期)设备间端到端的网络通信线路运维服务）；
2、区党工委书记幻真视频会议室维保年费1.4万元；
3、高新区官方网站维保年费4.5万元（提供远程支持服务，保障门户网站软件运维）；
4、管委会机关普通网络办公设备日常巡检维护6万元（普通网络设备、网络通信线路维护）；
5、政府系统视频会议电信专线1.5万元（提供益阳市党委视频会议系统设备的运行维护）；
6、管委会办公楼宽带8.8万元（电信公司网络专线）、宽带备用线5万元（联通）；
7、舆情秘书手机端APP、电脑端舆情监控系统服务年费5万元（远程支持+上门服务，网站监测内容精准化设置、预警及推送；日常数据分析报告及专题事件分析报告；定向数据智能采集）。
8、保密运维技术服务年费6.9万。                                                                                9、电脑维修、打印耗材费3万元，涉密电脑耗材费2.5万元；（文电组）                                                 
10、党政协同办公系统建设15万元；（文电组）
11、机关设备设施维修费用10万元。（行政管理组）</t>
  </si>
  <si>
    <t>办公设备设施购置</t>
  </si>
  <si>
    <t>1、食堂设施维修及设备添置5万元；（行政管理组）
2、信创项目设备更新采购15万；（文电组）                                                                        3、无纸化办公设备采购10万；（综合组）                                                                              4、Deepseek办公资料租赁费用电信10万。（综合组）</t>
  </si>
  <si>
    <t>水费、电费、燃气费项目</t>
  </si>
  <si>
    <t>1、2024年孵化楼、综合楼、公租房等物业、水费、电费、空调费112万元欠付；
2、2025年孵化楼、综合楼、公租房等物业、水费、电费、空调费年288万元欠付；
3、25楼文体中心管理费用9万/年；食堂燃气、水、电包干费28万元。</t>
  </si>
  <si>
    <t>孵化楼、综合楼、公租房等租金项目</t>
  </si>
  <si>
    <t>向集团公司租用的办公场地，按租赁面积、单价计算。其中：23年租金欠付158万元；24年租金欠付371万元；25年租金欠付368万元。</t>
  </si>
  <si>
    <t>宣传费用专项</t>
  </si>
  <si>
    <t>1、湖南日报（14万）、红网（9.5万）、益阳日报（17.5万）、益阳电视台（19万）、中国网（7万）、中国高新技术产业导报（8万）、新华网（10万）、党报党刊（8万）、人民论坛（22.7万）、中国改革报（18万）、“向高向新”专刊（15万）等媒体2026年度合作共148.7万元；
2、高新文化传媒2026年新媒体业务合作78万，25年欠付23.4万；
3、高新讲堂（28万）。</t>
  </si>
  <si>
    <t>文化惠民专项</t>
  </si>
  <si>
    <t>1、园区宣传氛围营造10万元（全年开展重大节庆日和纪念日的宣传活动）
2、大型社会公益广告宣传教育10万（完成党的政策宣传、高新区形象宣传及社会主义核心价值观等社会公益广告宣传）;
3、周末花鼓剧场演出配套经费26万元；  
4、2025-2026年艺术团下放补助210万元（105*2=210万元）
5、2026年惠民演出活动补贴（清溪剧院）50万元。</t>
  </si>
  <si>
    <t>法律诉讼费</t>
  </si>
  <si>
    <t>1、法律顾问费20万元，对管委会重大事项出具法律意见，对重大招商引资合同把关，对全区规范性文件合法性把关等。                         
2、对惠和项目系列法律问题及诉讼案件进行处理168万元。                                                             3、不可预计费用12万元</t>
  </si>
  <si>
    <t>信访维稳专项</t>
  </si>
  <si>
    <t>1、信访维稳工作经费45万元（赴省进京接访费用20万元/年，常态化信访宣传10万元/年，日常经费15万元/年，共计45万元/年）（信访维稳组）。
2、信访救助专项经费35万元（用于突发性事故维稳救助及解决疑难信访事项停访息诉救助，拟申报35万元/年。）（信访维稳组）
3、公共法律及人民调解社会购买服务35万元（园区社会调解、公共法律服务等，详情见合同），2025年欠付20万元。</t>
  </si>
  <si>
    <t>2026年应急广播平台建设与运营</t>
  </si>
  <si>
    <t>区应急广播平台系统建设82万。</t>
  </si>
  <si>
    <t>2026年档案中心建设</t>
  </si>
  <si>
    <t>档案中心建设</t>
  </si>
  <si>
    <t>702101</t>
  </si>
  <si>
    <t>2026年机关党建专项</t>
  </si>
  <si>
    <t>1、机关支部党建经费，240人*600元/人=14.4万；
2、中央、省、市党代表活动经费及党内帮扶工作经费，6人*1万/人=6万；
3、党员和党务专干培训（含省市轮训等）、教育、宣传（电教片拍摄等）工作经费20万。</t>
  </si>
  <si>
    <t>2026年驻村工作</t>
  </si>
  <si>
    <t>1、驻村工作队工作经费2万/年/人*4人=8万；
2、驻村干部驻村生活补助100元/天*360天*4人=14.4万；
3、驻村干部通讯补助100元/月*12月*4人=0.48万；
4、驻村干部交通补助60元/人/次*4人*（12*8）次=2.31万；
5、驻村干部健康体检800元*4人=0.32万；
6、驻村干部及其家属慰问1000元*4人=0.4万；
7、软弱涣散村党组织驻村第一书记工作经费2万/年/人*1人=2万。</t>
  </si>
  <si>
    <t>2026编外人员相关专项</t>
  </si>
  <si>
    <t>1、58名编外人员工资（含1名3期人员）392.364万元；
2、20名编外人员失业金38.88万元；
3、27名编外提前离岗人员生活补助和公积金58.158万元；
4、朝阳彭正强，清溪村村支书贺志昂、朝阳14名社区专职、谢林港5名便民服务员等涉改人员工资及社保等35万元；
5、1名编外三期人员解聘补偿金3万元；
6、10名人员退休职业年金记实60万元；                                
7、退役士兵企业年金补缴单位部分200万元。</t>
  </si>
  <si>
    <t>2026年关工委专项</t>
  </si>
  <si>
    <t>开展干职工子女暑期活动，表彰新一届大学生、三好学生、五好学生等</t>
  </si>
  <si>
    <t>2026老科协专项</t>
  </si>
  <si>
    <t>老科协相关补助、会务、活动开展、调研业务费10万元。</t>
  </si>
  <si>
    <t>2026年区党群活动中心运维</t>
  </si>
  <si>
    <t>1、区党群活动中心运营经费，58万；
2、区党群活动中心二楼活动室更新、部分维修，50万</t>
  </si>
  <si>
    <t>2026群团组织专项</t>
  </si>
  <si>
    <t>1、统战工作 12万；
2、团委（志愿者）工作 10万；
3、妇联工作10万元；
4、人大工作 3万；
5、政协工作 3万；
6、工商联工作 3万；
7、侨联工作 1万。</t>
  </si>
  <si>
    <t>2026年非公党建专项</t>
  </si>
  <si>
    <t>1、示范型党支部五化建设，5万/个*5个=25万元；
2、党支部党员学习及活动经费，40万；
3、党务工作者党建工作津贴，125人*2400元/人/年=30万；
4、产业链党委工作经费，2个*3万/个=6万；
5、“四支队伍”培训，4支*4次*2万/次=32万；
6、“两优一先”评选奖励6万；
7、“两个覆盖”攻坚工作经费10万，新兴领域新建党组织启动经费0.3万/个*35个=10.5万，合计20.5万；
8、四个片区“党建工作指导站”建设5万/个*4个=20万。</t>
  </si>
  <si>
    <t>2026年工会专项</t>
  </si>
  <si>
    <t>1、工会会员购发电影票券300人*200元/人=6万元；
2、组织工会会员春游秋游活动300人*800元/人=24万元；
3、工会会员生日慰问蛋糕劵300人*300元/人=9万元；
4、工会会员节日慰问300人*2100元/人=36万元；
5、困难职工帮扶（春节慰问）5万元；
6、工会会员体检300人*800元/人=24万元；
7、工会会员直系亲属过世慰问、工会会员婚育慰问1000元/人次=10万元；
8、全市庆重要活动汇演5万元；
9、参加市总工会组织的活动和比赛5万元；
10、全区干职工工会活动和比赛15万元；
11、退休离岗慰问费1万元；
12、干职工大病医疗互助经费3万元；
13、机关老干人身意外险0.65万元；
14、职工未成年子女城乡居民医保费用200人*400元/人=8万元。</t>
  </si>
  <si>
    <t>2026年人才工作专项</t>
  </si>
  <si>
    <t>1、人才工作调研、座谈、政策宣讲5万；
2、园区技能人才培训5万。</t>
  </si>
  <si>
    <t>2026年干部人事专项</t>
  </si>
  <si>
    <t>1、干部能力素质提升培训及干部综合能力素质轮训等培训经费10万；
2、干部遴选、人才引进及人员招考等工作20万。
3、人事改革人员消超工作经费10万。
4、绩效考核工作经费10万。</t>
  </si>
  <si>
    <t>2026老干工作专项</t>
  </si>
  <si>
    <t>老干工作30万（2025年退休人员75人，按照原定政策标准2100元节日慰问、2000元每人的工作经费、住院慰问800元/次，以及老干党支部活动开支、学习补助、体检800*65=52000元等）42万元</t>
  </si>
  <si>
    <t>703101</t>
  </si>
  <si>
    <t>2026年数字执纪执法平台建设</t>
  </si>
  <si>
    <t>根据上级纪委监委要求，主要用于纪检系统内网保密计算机设备的采购。</t>
  </si>
  <si>
    <t>2026年纪检监察专网运维</t>
  </si>
  <si>
    <t>主要用于纪检监察专网维护，纪检专网计算机设备及打印机设备的日常维护费用及软件使用费。</t>
  </si>
  <si>
    <t>2026年廉洁文化建设</t>
  </si>
  <si>
    <t>主要用于开展廉洁文化阵地建设和警示教育片的制作等。</t>
  </si>
  <si>
    <t>2026年专项整治</t>
  </si>
  <si>
    <t>主要用于违规举债和虚假化债及融投资领域整治、公共资源交易领域整治、园区违纪违法问题整治等各类专项整治工作的费用。</t>
  </si>
  <si>
    <t>2026年办案专项</t>
  </si>
  <si>
    <t>主要用于案件审查调查过程中工作用餐、差旅、所需物品等。</t>
  </si>
  <si>
    <t>2026年纪检宣传教育</t>
  </si>
  <si>
    <t>主要用于党员干部、群众关于党纪学习教育、信访检举举报事项宣传等。</t>
  </si>
  <si>
    <t>2026年谈话室及“走读式”</t>
  </si>
  <si>
    <t>谈话室维修维护及根据办案安全要求，为确保办案安全，在谈话过程中需伴随医疗保障，聘请医生和救护车伴随。</t>
  </si>
  <si>
    <t>2026年纪检监察业务专项</t>
  </si>
  <si>
    <t>主要用于开展纪检监察干部业务培训、能力提升等。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</si>
</sst>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_-;_-* &quot;-&quot;??_$_-;_-@_-"/>
    <numFmt numFmtId="177" formatCode="_-\¥* #,##0_-;\-\¥* #,##0_-;_-\¥* &quot;-&quot;_-;_-@_-"/>
    <numFmt numFmtId="178" formatCode="#,##0;\-#,##0;&quot;-&quot;"/>
    <numFmt numFmtId="179" formatCode="0.0"/>
    <numFmt numFmtId="180" formatCode="_-* #,##0.00&quot;$&quot;_-;\-* #,##0.00&quot;$&quot;_-;_-* &quot;-&quot;??&quot;$&quot;_-;_-@_-"/>
    <numFmt numFmtId="181" formatCode="_-* #,##0_$_-;\-* #,##0_$_-;_-* &quot;-&quot;_$_-;_-@_-"/>
    <numFmt numFmtId="182" formatCode="_-* #,##0&quot;$&quot;_-;\-* #,##0&quot;$&quot;_-;_-* &quot;-&quot;&quot;$&quot;_-;_-@_-"/>
    <numFmt numFmtId="183" formatCode="_ * #,##0_ ;_ * \-#,##0_ ;_ * &quot;-&quot;??_ ;_ @_ "/>
    <numFmt numFmtId="184" formatCode="_-* #,##0_-;\-* #,##0_-;_-* &quot;-&quot;_-;_-@_-"/>
    <numFmt numFmtId="185" formatCode="#,##0_ "/>
    <numFmt numFmtId="186" formatCode="0.0_);[Red]\(0.0\)"/>
    <numFmt numFmtId="187" formatCode="0_ "/>
    <numFmt numFmtId="188" formatCode="0.00_ "/>
  </numFmts>
  <fonts count="98">
    <font>
      <sz val="12"/>
      <name val="宋体"/>
      <charset val="134"/>
    </font>
    <font>
      <sz val="10"/>
      <name val="华文中宋"/>
      <charset val="134"/>
    </font>
    <font>
      <sz val="18"/>
      <color theme="1"/>
      <name val="方正小标宋简体"/>
      <charset val="134"/>
    </font>
    <font>
      <sz val="10"/>
      <color theme="1"/>
      <name val="华文中宋"/>
      <charset val="134"/>
    </font>
    <font>
      <b/>
      <sz val="9"/>
      <name val="SimSun"/>
      <charset val="134"/>
    </font>
    <font>
      <b/>
      <sz val="10"/>
      <name val="华文中宋"/>
      <charset val="134"/>
    </font>
    <font>
      <b/>
      <sz val="9"/>
      <name val="华文中宋"/>
      <charset val="134"/>
    </font>
    <font>
      <sz val="9"/>
      <name val="SimSun"/>
      <charset val="134"/>
    </font>
    <font>
      <sz val="18"/>
      <name val="方正小标宋简体"/>
      <charset val="134"/>
    </font>
    <font>
      <b/>
      <sz val="12"/>
      <name val="宋体"/>
      <charset val="134"/>
    </font>
    <font>
      <b/>
      <sz val="10"/>
      <color theme="1"/>
      <name val="华文中宋"/>
      <charset val="134"/>
    </font>
    <font>
      <sz val="9"/>
      <name val="华文中宋"/>
      <charset val="134"/>
    </font>
    <font>
      <b/>
      <sz val="10"/>
      <color rgb="FF000000"/>
      <name val="华文中宋"/>
      <charset val="134"/>
    </font>
    <font>
      <sz val="10"/>
      <name val="宋体"/>
      <charset val="134"/>
    </font>
    <font>
      <sz val="12"/>
      <name val="华文中宋"/>
      <charset val="134"/>
    </font>
    <font>
      <sz val="12"/>
      <color rgb="FFFF0000"/>
      <name val="宋体"/>
      <charset val="134"/>
    </font>
    <font>
      <sz val="18"/>
      <name val="华文中宋"/>
      <charset val="134"/>
    </font>
    <font>
      <sz val="18"/>
      <color rgb="FFFF0000"/>
      <name val="方正小标宋简体"/>
      <charset val="134"/>
    </font>
    <font>
      <sz val="10"/>
      <color rgb="FFFF0000"/>
      <name val="华文中宋"/>
      <charset val="134"/>
    </font>
    <font>
      <sz val="12"/>
      <name val="Times New Roman"/>
      <charset val="134"/>
    </font>
    <font>
      <sz val="10"/>
      <color indexed="8"/>
      <name val="华文中宋"/>
      <charset val="134"/>
    </font>
    <font>
      <sz val="10"/>
      <color rgb="FF000000"/>
      <name val="华文中宋"/>
      <charset val="134"/>
    </font>
    <font>
      <sz val="10"/>
      <name val="华文中宋"/>
      <charset val="136"/>
    </font>
    <font>
      <b/>
      <sz val="10"/>
      <color indexed="8"/>
      <name val="华文中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17"/>
      <name val="宋体"/>
      <charset val="134"/>
    </font>
    <font>
      <b/>
      <sz val="11"/>
      <color indexed="63"/>
      <name val="宋体"/>
      <charset val="134"/>
    </font>
    <font>
      <sz val="9"/>
      <name val="宋体"/>
      <charset val="134"/>
    </font>
    <font>
      <sz val="11"/>
      <color indexed="9"/>
      <name val="宋体"/>
      <charset val="134"/>
    </font>
    <font>
      <sz val="12"/>
      <color indexed="17"/>
      <name val="宋体"/>
      <charset val="134"/>
    </font>
    <font>
      <b/>
      <sz val="11"/>
      <color indexed="8"/>
      <name val="宋体"/>
      <charset val="134"/>
    </font>
    <font>
      <sz val="10"/>
      <color indexed="8"/>
      <name val="Arial"/>
      <charset val="134"/>
    </font>
    <font>
      <sz val="11"/>
      <color indexed="42"/>
      <name val="宋体"/>
      <charset val="134"/>
    </font>
    <font>
      <sz val="11"/>
      <color indexed="52"/>
      <name val="宋体"/>
      <charset val="134"/>
    </font>
    <font>
      <sz val="11"/>
      <color theme="1"/>
      <name val="Tahoma"/>
      <charset val="134"/>
    </font>
    <font>
      <sz val="11"/>
      <color indexed="10"/>
      <name val="宋体"/>
      <charset val="134"/>
    </font>
    <font>
      <sz val="11"/>
      <color indexed="20"/>
      <name val="Tahoma"/>
      <charset val="134"/>
    </font>
    <font>
      <sz val="11"/>
      <color indexed="60"/>
      <name val="宋体"/>
      <charset val="134"/>
    </font>
    <font>
      <sz val="11"/>
      <color indexed="20"/>
      <name val="宋体"/>
      <charset val="134"/>
    </font>
    <font>
      <b/>
      <sz val="11"/>
      <color indexed="52"/>
      <name val="宋体"/>
      <charset val="134"/>
    </font>
    <font>
      <b/>
      <sz val="10"/>
      <name val="Arial"/>
      <charset val="134"/>
    </font>
    <font>
      <sz val="12"/>
      <color indexed="20"/>
      <name val="宋体"/>
      <charset val="134"/>
    </font>
    <font>
      <b/>
      <sz val="11"/>
      <color indexed="56"/>
      <name val="宋体"/>
      <charset val="134"/>
    </font>
    <font>
      <sz val="11"/>
      <color indexed="16"/>
      <name val="宋体"/>
      <charset val="134"/>
    </font>
    <font>
      <sz val="11"/>
      <name val="宋体"/>
      <charset val="134"/>
    </font>
    <font>
      <i/>
      <sz val="11"/>
      <color indexed="23"/>
      <name val="宋体"/>
      <charset val="134"/>
    </font>
    <font>
      <b/>
      <sz val="18"/>
      <color indexed="56"/>
      <name val="宋体"/>
      <charset val="134"/>
    </font>
    <font>
      <b/>
      <sz val="18"/>
      <color indexed="62"/>
      <name val="宋体"/>
      <charset val="134"/>
    </font>
    <font>
      <b/>
      <sz val="21"/>
      <name val="楷体_GB2312"/>
      <charset val="134"/>
    </font>
    <font>
      <b/>
      <sz val="11"/>
      <color indexed="62"/>
      <name val="宋体"/>
      <charset val="134"/>
    </font>
    <font>
      <b/>
      <sz val="13"/>
      <color indexed="56"/>
      <name val="宋体"/>
      <charset val="134"/>
    </font>
    <font>
      <b/>
      <sz val="13"/>
      <color indexed="62"/>
      <name val="宋体"/>
      <charset val="134"/>
    </font>
    <font>
      <b/>
      <sz val="15"/>
      <color indexed="56"/>
      <name val="宋体"/>
      <charset val="134"/>
    </font>
    <font>
      <b/>
      <sz val="15"/>
      <color indexed="62"/>
      <name val="宋体"/>
      <charset val="134"/>
    </font>
    <font>
      <sz val="12"/>
      <name val="Courier"/>
      <charset val="134"/>
    </font>
    <font>
      <b/>
      <i/>
      <sz val="16"/>
      <name val="Helv"/>
      <charset val="134"/>
    </font>
    <font>
      <sz val="7"/>
      <name val="Small Fonts"/>
      <charset val="134"/>
    </font>
    <font>
      <sz val="10"/>
      <name val="Helv"/>
      <charset val="134"/>
    </font>
    <font>
      <sz val="11"/>
      <color indexed="62"/>
      <name val="宋体"/>
      <charset val="134"/>
    </font>
    <font>
      <b/>
      <sz val="12"/>
      <name val="Arial"/>
      <charset val="134"/>
    </font>
    <font>
      <sz val="11"/>
      <color indexed="19"/>
      <name val="宋体"/>
      <charset val="134"/>
    </font>
    <font>
      <sz val="8"/>
      <name val="Arial"/>
      <charset val="134"/>
    </font>
    <font>
      <b/>
      <sz val="11"/>
      <color indexed="53"/>
      <name val="宋体"/>
      <charset val="134"/>
    </font>
    <font>
      <b/>
      <sz val="11"/>
      <color indexed="9"/>
      <name val="宋体"/>
      <charset val="134"/>
    </font>
    <font>
      <sz val="11"/>
      <color indexed="53"/>
      <name val="宋体"/>
      <charset val="134"/>
    </font>
    <font>
      <b/>
      <sz val="11"/>
      <color indexed="42"/>
      <name val="宋体"/>
      <charset val="134"/>
    </font>
    <font>
      <sz val="10"/>
      <name val="Arial"/>
      <charset val="134"/>
    </font>
    <font>
      <sz val="11"/>
      <color indexed="8"/>
      <name val="Tahoma"/>
      <charset val="134"/>
    </font>
    <font>
      <sz val="10"/>
      <name val="Geneva"/>
      <charset val="134"/>
    </font>
    <font>
      <sz val="10"/>
      <name val="MS Sans Serif"/>
      <charset val="134"/>
    </font>
    <font>
      <sz val="11"/>
      <color indexed="17"/>
      <name val="Tahoma"/>
      <charset val="134"/>
    </font>
    <font>
      <sz val="10"/>
      <name val="Times New Roman"/>
      <charset val="134"/>
    </font>
    <font>
      <sz val="12"/>
      <name val="바탕체"/>
      <charset val="134"/>
    </font>
    <font>
      <b/>
      <sz val="9"/>
      <name val="Arial"/>
      <charset val="134"/>
    </font>
    <font>
      <sz val="10"/>
      <color indexed="9"/>
      <name val="华文中宋"/>
      <charset val="134"/>
    </font>
    <font>
      <sz val="10"/>
      <color indexed="42"/>
      <name val="华文中宋"/>
      <charset val="134"/>
    </font>
    <font>
      <sz val="9"/>
      <name val="宋体"/>
      <charset val="134"/>
    </font>
    <font>
      <b/>
      <sz val="9"/>
      <name val="宋体"/>
      <charset val="134"/>
    </font>
  </fonts>
  <fills count="63">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25"/>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36"/>
        <bgColor indexed="64"/>
      </patternFill>
    </fill>
    <fill>
      <patternFill patternType="solid">
        <fgColor indexed="23"/>
        <bgColor indexed="64"/>
      </patternFill>
    </fill>
    <fill>
      <patternFill patternType="solid">
        <fgColor indexed="51"/>
        <bgColor indexed="64"/>
      </patternFill>
    </fill>
    <fill>
      <patternFill patternType="solid">
        <fgColor indexed="10"/>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31"/>
        <bgColor indexed="64"/>
      </patternFill>
    </fill>
    <fill>
      <patternFill patternType="solid">
        <fgColor indexed="45"/>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49"/>
        <bgColor indexed="64"/>
      </patternFill>
    </fill>
    <fill>
      <patternFill patternType="solid">
        <fgColor indexed="54"/>
        <bgColor indexed="64"/>
      </patternFill>
    </fill>
    <fill>
      <patternFill patternType="solid">
        <fgColor indexed="53"/>
        <bgColor indexed="64"/>
      </patternFill>
    </fill>
    <fill>
      <patternFill patternType="solid">
        <fgColor indexed="11"/>
        <bgColor indexed="64"/>
      </patternFill>
    </fill>
    <fill>
      <patternFill patternType="solid">
        <fgColor indexed="62"/>
        <bgColor indexed="64"/>
      </patternFill>
    </fill>
    <fill>
      <patternFill patternType="solid">
        <fgColor indexed="52"/>
        <bgColor indexed="64"/>
      </patternFill>
    </fill>
    <fill>
      <patternFill patternType="solid">
        <fgColor indexed="44"/>
        <bgColor indexed="64"/>
      </patternFill>
    </fill>
    <fill>
      <patternFill patternType="solid">
        <fgColor indexed="30"/>
        <bgColor indexed="64"/>
      </patternFill>
    </fill>
    <fill>
      <patternFill patternType="solid">
        <fgColor indexed="27"/>
        <bgColor indexed="64"/>
      </patternFill>
    </fill>
    <fill>
      <patternFill patternType="solid">
        <fgColor indexed="55"/>
        <bgColor indexed="64"/>
      </patternFill>
    </fill>
    <fill>
      <patternFill patternType="solid">
        <fgColor indexed="25"/>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49"/>
      </top>
      <bottom style="double">
        <color indexed="49"/>
      </bottom>
      <diagonal/>
    </border>
    <border>
      <left/>
      <right/>
      <top/>
      <bottom style="medium">
        <color indexed="22"/>
      </bottom>
      <diagonal/>
    </border>
    <border>
      <left/>
      <right/>
      <top/>
      <bottom style="medium">
        <color indexed="49"/>
      </bottom>
      <diagonal/>
    </border>
    <border>
      <left/>
      <right/>
      <top/>
      <bottom style="thick">
        <color indexed="22"/>
      </bottom>
      <diagonal/>
    </border>
    <border>
      <left/>
      <right/>
      <top/>
      <bottom style="thick">
        <color indexed="62"/>
      </bottom>
      <diagonal/>
    </border>
    <border>
      <left/>
      <right/>
      <top/>
      <bottom style="thick">
        <color indexed="54"/>
      </bottom>
      <diagonal/>
    </border>
    <border>
      <left/>
      <right/>
      <top/>
      <bottom style="thick">
        <color indexed="49"/>
      </bottom>
      <diagonal/>
    </border>
    <border>
      <left/>
      <right/>
      <top/>
      <bottom style="thick">
        <color indexed="44"/>
      </bottom>
      <diagonal/>
    </border>
    <border>
      <left/>
      <right/>
      <top style="medium">
        <color auto="1"/>
      </top>
      <bottom style="medium">
        <color auto="1"/>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thin">
        <color auto="1"/>
      </top>
      <bottom style="thin">
        <color auto="1"/>
      </bottom>
      <diagonal/>
    </border>
  </borders>
  <cellStyleXfs count="2244">
    <xf numFmtId="0" fontId="0" fillId="0" borderId="0"/>
    <xf numFmtId="43" fontId="0"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6" borderId="2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30" applyNumberFormat="0" applyFill="0" applyAlignment="0" applyProtection="0">
      <alignment vertical="center"/>
    </xf>
    <xf numFmtId="0" fontId="31" fillId="0" borderId="30" applyNumberFormat="0" applyFill="0" applyAlignment="0" applyProtection="0">
      <alignment vertical="center"/>
    </xf>
    <xf numFmtId="0" fontId="32" fillId="0" borderId="31" applyNumberFormat="0" applyFill="0" applyAlignment="0" applyProtection="0">
      <alignment vertical="center"/>
    </xf>
    <xf numFmtId="0" fontId="32" fillId="0" borderId="0" applyNumberFormat="0" applyFill="0" applyBorder="0" applyAlignment="0" applyProtection="0">
      <alignment vertical="center"/>
    </xf>
    <xf numFmtId="0" fontId="33" fillId="7" borderId="32" applyNumberFormat="0" applyAlignment="0" applyProtection="0">
      <alignment vertical="center"/>
    </xf>
    <xf numFmtId="0" fontId="34" fillId="8" borderId="33" applyNumberFormat="0" applyAlignment="0" applyProtection="0">
      <alignment vertical="center"/>
    </xf>
    <xf numFmtId="0" fontId="35" fillId="8" borderId="32" applyNumberFormat="0" applyAlignment="0" applyProtection="0">
      <alignment vertical="center"/>
    </xf>
    <xf numFmtId="0" fontId="36" fillId="9" borderId="34" applyNumberFormat="0" applyAlignment="0" applyProtection="0">
      <alignment vertical="center"/>
    </xf>
    <xf numFmtId="0" fontId="37" fillId="0" borderId="35" applyNumberFormat="0" applyFill="0" applyAlignment="0" applyProtection="0">
      <alignment vertical="center"/>
    </xf>
    <xf numFmtId="0" fontId="38" fillId="0" borderId="36"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3" fillId="34" borderId="0" applyNumberFormat="0" applyBorder="0" applyAlignment="0" applyProtection="0">
      <alignment vertical="center"/>
    </xf>
    <xf numFmtId="0" fontId="43" fillId="35" borderId="0" applyNumberFormat="0" applyBorder="0" applyAlignment="0" applyProtection="0">
      <alignment vertical="center"/>
    </xf>
    <xf numFmtId="0" fontId="42" fillId="36"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43" fontId="44" fillId="0" borderId="0" applyFont="0" applyFill="0" applyBorder="0" applyAlignment="0" applyProtection="0">
      <alignment vertical="center"/>
    </xf>
    <xf numFmtId="0" fontId="4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6" fillId="38" borderId="37" applyNumberFormat="0" applyAlignment="0" applyProtection="0">
      <alignment vertical="center"/>
    </xf>
    <xf numFmtId="0" fontId="47" fillId="0" borderId="0"/>
    <xf numFmtId="0" fontId="0" fillId="0" borderId="0"/>
    <xf numFmtId="0" fontId="0" fillId="0" borderId="0">
      <alignment vertical="center"/>
    </xf>
    <xf numFmtId="0" fontId="44" fillId="0" borderId="0">
      <alignment vertical="center"/>
    </xf>
    <xf numFmtId="0" fontId="0" fillId="0" borderId="0">
      <alignment vertical="center"/>
    </xf>
    <xf numFmtId="0" fontId="44" fillId="0" borderId="0">
      <alignment vertical="center"/>
    </xf>
    <xf numFmtId="0" fontId="0" fillId="0" borderId="0"/>
    <xf numFmtId="0" fontId="0" fillId="0" borderId="0">
      <alignment vertical="center"/>
    </xf>
    <xf numFmtId="0" fontId="46" fillId="39" borderId="37" applyNumberFormat="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44" fillId="0" borderId="0" applyProtection="0">
      <alignment vertical="center"/>
    </xf>
    <xf numFmtId="0" fontId="0" fillId="0" borderId="0"/>
    <xf numFmtId="0" fontId="0" fillId="0" borderId="0">
      <alignment vertical="center"/>
    </xf>
    <xf numFmtId="0" fontId="0" fillId="0" borderId="0"/>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0" fillId="0" borderId="0"/>
    <xf numFmtId="0" fontId="49" fillId="37" borderId="0" applyNumberFormat="0" applyBorder="0" applyAlignment="0" applyProtection="0">
      <alignment vertical="center"/>
    </xf>
    <xf numFmtId="0" fontId="0" fillId="0" borderId="0">
      <alignment vertical="center"/>
    </xf>
    <xf numFmtId="0" fontId="0" fillId="0" borderId="0"/>
    <xf numFmtId="0" fontId="0" fillId="0" borderId="0"/>
    <xf numFmtId="0" fontId="50" fillId="0" borderId="38"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44" fillId="39" borderId="0" applyNumberFormat="0" applyBorder="0" applyAlignment="0" applyProtection="0">
      <alignment vertical="center"/>
    </xf>
    <xf numFmtId="0" fontId="46" fillId="38" borderId="37" applyNumberFormat="0" applyAlignment="0" applyProtection="0">
      <alignment vertical="center"/>
    </xf>
    <xf numFmtId="0" fontId="0" fillId="0" borderId="0"/>
    <xf numFmtId="0" fontId="51" fillId="0" borderId="0"/>
    <xf numFmtId="0" fontId="0" fillId="0" borderId="0">
      <alignment vertical="center"/>
    </xf>
    <xf numFmtId="0" fontId="0" fillId="0" borderId="0"/>
    <xf numFmtId="0" fontId="0" fillId="0" borderId="0"/>
    <xf numFmtId="0" fontId="44" fillId="0" borderId="0">
      <alignment vertical="center"/>
    </xf>
    <xf numFmtId="0" fontId="0" fillId="0" borderId="0">
      <alignment vertical="center"/>
    </xf>
    <xf numFmtId="0" fontId="0" fillId="0" borderId="0"/>
    <xf numFmtId="0" fontId="44" fillId="0" borderId="0">
      <alignment vertical="center"/>
    </xf>
    <xf numFmtId="0" fontId="0" fillId="0" borderId="0">
      <alignment vertical="center"/>
    </xf>
    <xf numFmtId="0" fontId="44" fillId="42"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alignment vertical="center"/>
    </xf>
    <xf numFmtId="0" fontId="0" fillId="0" borderId="0"/>
    <xf numFmtId="0" fontId="47"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alignment vertical="center"/>
    </xf>
    <xf numFmtId="0" fontId="48" fillId="43" borderId="0" applyNumberFormat="0" applyBorder="0" applyAlignment="0" applyProtection="0">
      <alignment vertical="center"/>
    </xf>
    <xf numFmtId="0" fontId="44" fillId="0" borderId="0">
      <alignment vertical="center"/>
    </xf>
    <xf numFmtId="0" fontId="44" fillId="0" borderId="0">
      <alignment vertical="center"/>
    </xf>
    <xf numFmtId="0" fontId="0" fillId="0" borderId="0">
      <alignment vertical="center"/>
    </xf>
    <xf numFmtId="0" fontId="49" fillId="37" borderId="0" applyNumberFormat="0" applyBorder="0" applyAlignment="0" applyProtection="0">
      <alignment vertical="center"/>
    </xf>
    <xf numFmtId="0" fontId="0" fillId="0" borderId="0"/>
    <xf numFmtId="0" fontId="0" fillId="0" borderId="0">
      <alignment vertical="center"/>
    </xf>
    <xf numFmtId="0" fontId="0" fillId="0" borderId="0"/>
    <xf numFmtId="43" fontId="44" fillId="0" borderId="0" applyFont="0" applyFill="0" applyBorder="0" applyAlignment="0" applyProtection="0">
      <alignment vertical="center"/>
    </xf>
    <xf numFmtId="0" fontId="52" fillId="44"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43" fontId="0" fillId="0" borderId="0" applyFont="0" applyFill="0" applyBorder="0" applyAlignment="0" applyProtection="0"/>
    <xf numFmtId="0" fontId="0" fillId="0" borderId="0"/>
    <xf numFmtId="0" fontId="44" fillId="0" borderId="0">
      <alignment vertical="center"/>
    </xf>
    <xf numFmtId="0" fontId="53" fillId="0" borderId="39" applyNumberFormat="0" applyFill="0" applyAlignment="0" applyProtection="0">
      <alignment vertical="center"/>
    </xf>
    <xf numFmtId="0" fontId="44" fillId="0" borderId="0">
      <alignment vertical="center"/>
    </xf>
    <xf numFmtId="0" fontId="0" fillId="0" borderId="0"/>
    <xf numFmtId="0" fontId="24" fillId="0" borderId="0">
      <alignment vertical="center"/>
    </xf>
    <xf numFmtId="0" fontId="24" fillId="0" borderId="0">
      <alignment vertical="center"/>
    </xf>
    <xf numFmtId="0" fontId="54" fillId="0" borderId="0">
      <alignment vertical="center"/>
    </xf>
    <xf numFmtId="0" fontId="0" fillId="0" borderId="0"/>
    <xf numFmtId="0" fontId="0" fillId="0" borderId="0"/>
    <xf numFmtId="0" fontId="0" fillId="0" borderId="0"/>
    <xf numFmtId="0" fontId="24" fillId="0" borderId="0">
      <alignment vertical="center"/>
    </xf>
    <xf numFmtId="43" fontId="0" fillId="0" borderId="0" applyFont="0" applyFill="0" applyBorder="0" applyAlignment="0" applyProtection="0"/>
    <xf numFmtId="0" fontId="44" fillId="0" borderId="0" applyProtection="0">
      <alignment vertical="center"/>
    </xf>
    <xf numFmtId="0" fontId="0" fillId="0" borderId="0"/>
    <xf numFmtId="43" fontId="0" fillId="0" borderId="0" applyFont="0" applyFill="0" applyBorder="0" applyAlignment="0" applyProtection="0"/>
    <xf numFmtId="0" fontId="0" fillId="0" borderId="0"/>
    <xf numFmtId="0" fontId="0" fillId="0" borderId="0"/>
    <xf numFmtId="0" fontId="24" fillId="0" borderId="0">
      <alignment vertical="center"/>
    </xf>
    <xf numFmtId="0" fontId="24" fillId="0" borderId="0">
      <alignment vertical="center"/>
    </xf>
    <xf numFmtId="0" fontId="0" fillId="0" borderId="0"/>
    <xf numFmtId="0" fontId="44" fillId="0" borderId="0">
      <alignment vertical="center"/>
    </xf>
    <xf numFmtId="0" fontId="44" fillId="0" borderId="0">
      <alignment vertical="center"/>
    </xf>
    <xf numFmtId="0" fontId="0" fillId="0" borderId="0"/>
    <xf numFmtId="0" fontId="44" fillId="0" borderId="0">
      <alignment vertical="center"/>
    </xf>
    <xf numFmtId="0" fontId="0" fillId="0" borderId="0">
      <alignment vertical="center"/>
    </xf>
    <xf numFmtId="0" fontId="0" fillId="0" borderId="0"/>
    <xf numFmtId="0" fontId="0" fillId="0" borderId="0">
      <alignment vertical="center"/>
    </xf>
    <xf numFmtId="0" fontId="0" fillId="0" borderId="0"/>
    <xf numFmtId="0" fontId="44" fillId="45" borderId="0" applyNumberFormat="0" applyBorder="0" applyAlignment="0" applyProtection="0">
      <alignment vertical="center"/>
    </xf>
    <xf numFmtId="43" fontId="44" fillId="0" borderId="0" applyFont="0" applyFill="0" applyBorder="0" applyAlignment="0" applyProtection="0">
      <alignment vertical="center"/>
    </xf>
    <xf numFmtId="0" fontId="44" fillId="0" borderId="0">
      <alignment vertical="center"/>
    </xf>
    <xf numFmtId="0" fontId="0" fillId="0" borderId="0"/>
    <xf numFmtId="0" fontId="19" fillId="0" borderId="0">
      <alignment vertical="center"/>
    </xf>
    <xf numFmtId="176" fontId="0" fillId="0" borderId="0" applyFont="0" applyFill="0" applyBorder="0" applyAlignment="0" applyProtection="0">
      <alignment vertical="center"/>
    </xf>
    <xf numFmtId="0" fontId="44" fillId="0" borderId="0">
      <alignment vertical="center"/>
    </xf>
    <xf numFmtId="0" fontId="0" fillId="0" borderId="0"/>
    <xf numFmtId="0" fontId="0" fillId="0" borderId="0">
      <alignment vertical="center"/>
    </xf>
    <xf numFmtId="0" fontId="44" fillId="0" borderId="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46" borderId="40" applyNumberFormat="0" applyFont="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0" applyProtection="0">
      <alignment vertical="center"/>
    </xf>
    <xf numFmtId="0" fontId="0" fillId="0" borderId="0"/>
    <xf numFmtId="0" fontId="24" fillId="0" borderId="0">
      <alignment vertical="center"/>
    </xf>
    <xf numFmtId="0" fontId="19" fillId="0" borderId="0"/>
    <xf numFmtId="0"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51" fillId="0" borderId="0"/>
    <xf numFmtId="0" fontId="44" fillId="0" borderId="0">
      <alignment vertical="center"/>
    </xf>
    <xf numFmtId="0" fontId="0" fillId="0" borderId="0"/>
    <xf numFmtId="0" fontId="45" fillId="37" borderId="0" applyNumberFormat="0" applyBorder="0" applyAlignment="0" applyProtection="0">
      <alignment vertical="center"/>
    </xf>
    <xf numFmtId="0" fontId="0" fillId="0" borderId="0"/>
    <xf numFmtId="0" fontId="0" fillId="0" borderId="0"/>
    <xf numFmtId="43" fontId="44" fillId="0" borderId="0" applyFont="0" applyFill="0" applyBorder="0" applyAlignment="0" applyProtection="0">
      <alignment vertical="center"/>
    </xf>
    <xf numFmtId="0" fontId="44"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xf numFmtId="0" fontId="0" fillId="0" borderId="0"/>
    <xf numFmtId="0" fontId="44" fillId="47" borderId="0" applyNumberFormat="0" applyBorder="0" applyAlignment="0" applyProtection="0">
      <alignment vertical="center"/>
    </xf>
    <xf numFmtId="0" fontId="44" fillId="0" borderId="0">
      <alignment vertical="center"/>
    </xf>
    <xf numFmtId="0" fontId="24" fillId="0" borderId="0">
      <alignment vertical="center"/>
    </xf>
    <xf numFmtId="0" fontId="56" fillId="48" borderId="0" applyNumberFormat="0" applyBorder="0" applyAlignment="0" applyProtection="0">
      <alignment vertical="center"/>
    </xf>
    <xf numFmtId="0" fontId="0" fillId="0" borderId="0">
      <alignment vertical="center"/>
    </xf>
    <xf numFmtId="0" fontId="57" fillId="49" borderId="0" applyNumberFormat="0" applyBorder="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58" fillId="48" borderId="0" applyNumberFormat="0" applyBorder="0" applyAlignment="0" applyProtection="0">
      <alignment vertical="center"/>
    </xf>
    <xf numFmtId="0" fontId="58" fillId="48" borderId="0" applyNumberFormat="0" applyBorder="0" applyAlignment="0" applyProtection="0">
      <alignment vertical="center"/>
    </xf>
    <xf numFmtId="0" fontId="24" fillId="0" borderId="0">
      <alignment vertical="center"/>
    </xf>
    <xf numFmtId="0" fontId="0" fillId="0" borderId="0"/>
    <xf numFmtId="0" fontId="58" fillId="48"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58" fillId="48" borderId="0" applyNumberFormat="0" applyBorder="0" applyAlignment="0" applyProtection="0">
      <alignment vertical="center"/>
    </xf>
    <xf numFmtId="0" fontId="0" fillId="0" borderId="0"/>
    <xf numFmtId="0" fontId="0" fillId="0" borderId="0"/>
    <xf numFmtId="0" fontId="58" fillId="48" borderId="0" applyNumberFormat="0" applyBorder="0" applyAlignment="0" applyProtection="0">
      <alignment vertical="center"/>
    </xf>
    <xf numFmtId="0" fontId="0" fillId="0" borderId="0">
      <alignment vertical="center"/>
    </xf>
    <xf numFmtId="0" fontId="59" fillId="39" borderId="41" applyNumberFormat="0" applyAlignment="0" applyProtection="0">
      <alignment vertical="center"/>
    </xf>
    <xf numFmtId="0" fontId="0" fillId="0" borderId="0"/>
    <xf numFmtId="10" fontId="0" fillId="0" borderId="0" applyFont="0" applyFill="0" applyBorder="0" applyAlignment="0" applyProtection="0">
      <alignment vertical="center"/>
    </xf>
    <xf numFmtId="0" fontId="58" fillId="48" borderId="0" applyNumberFormat="0" applyBorder="0" applyAlignment="0" applyProtection="0">
      <alignment vertical="center"/>
    </xf>
    <xf numFmtId="0" fontId="0" fillId="0" borderId="0">
      <alignment vertical="center"/>
    </xf>
    <xf numFmtId="0" fontId="0" fillId="0" borderId="0">
      <alignment vertical="center"/>
    </xf>
    <xf numFmtId="0" fontId="59" fillId="39" borderId="41" applyNumberFormat="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44" fillId="0" borderId="0" applyProtection="0">
      <alignment vertical="center"/>
    </xf>
    <xf numFmtId="0" fontId="0" fillId="0" borderId="0">
      <alignment vertical="center"/>
    </xf>
    <xf numFmtId="0" fontId="58" fillId="48" borderId="0" applyNumberFormat="0" applyBorder="0" applyAlignment="0" applyProtection="0">
      <alignment vertical="center"/>
    </xf>
    <xf numFmtId="0" fontId="0" fillId="0" borderId="0">
      <alignment vertical="center"/>
    </xf>
    <xf numFmtId="0" fontId="58"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60" fillId="0" borderId="0" applyNumberFormat="0" applyFill="0" applyBorder="0" applyAlignment="0" applyProtection="0"/>
    <xf numFmtId="0" fontId="59" fillId="38" borderId="41" applyNumberFormat="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61" fillId="48" borderId="0" applyNumberFormat="0" applyBorder="0" applyAlignment="0" applyProtection="0">
      <alignment vertical="center"/>
    </xf>
    <xf numFmtId="0" fontId="0" fillId="0" borderId="0">
      <alignment vertical="center"/>
    </xf>
    <xf numFmtId="0" fontId="61" fillId="48" borderId="0" applyNumberFormat="0" applyBorder="0" applyAlignment="0" applyProtection="0">
      <alignment vertical="center"/>
    </xf>
    <xf numFmtId="0" fontId="62" fillId="0" borderId="42" applyNumberFormat="0" applyFill="0" applyAlignment="0" applyProtection="0">
      <alignment vertical="center"/>
    </xf>
    <xf numFmtId="0" fontId="58" fillId="48" borderId="0" applyNumberFormat="0" applyBorder="0" applyAlignment="0" applyProtection="0">
      <alignment vertical="center"/>
    </xf>
    <xf numFmtId="43" fontId="44" fillId="0" borderId="0" applyFont="0" applyFill="0" applyBorder="0" applyAlignment="0" applyProtection="0">
      <alignment vertical="center"/>
    </xf>
    <xf numFmtId="0" fontId="58" fillId="48"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56" fillId="50" borderId="0" applyNumberFormat="0" applyBorder="0" applyAlignment="0" applyProtection="0">
      <alignment vertical="center"/>
    </xf>
    <xf numFmtId="0" fontId="0" fillId="0" borderId="0"/>
    <xf numFmtId="0" fontId="58" fillId="48" borderId="0" applyNumberFormat="0" applyBorder="0" applyAlignment="0" applyProtection="0">
      <alignment vertical="center"/>
    </xf>
    <xf numFmtId="0" fontId="63" fillId="48" borderId="0" applyNumberFormat="0" applyBorder="0" applyAlignment="0" applyProtection="0">
      <alignment vertical="center"/>
    </xf>
    <xf numFmtId="0" fontId="44" fillId="0" borderId="0">
      <alignment vertical="center"/>
    </xf>
    <xf numFmtId="0" fontId="53" fillId="0" borderId="39" applyNumberFormat="0" applyFill="0" applyAlignment="0" applyProtection="0">
      <alignment vertical="center"/>
    </xf>
    <xf numFmtId="0" fontId="24" fillId="0" borderId="0">
      <alignment vertical="center"/>
    </xf>
    <xf numFmtId="0" fontId="58" fillId="48" borderId="0" applyNumberFormat="0" applyBorder="0" applyAlignment="0" applyProtection="0">
      <alignment vertical="center"/>
    </xf>
    <xf numFmtId="0" fontId="0" fillId="0" borderId="0">
      <alignment vertical="center"/>
    </xf>
    <xf numFmtId="0" fontId="58" fillId="48" borderId="0" applyNumberFormat="0" applyBorder="0" applyAlignment="0" applyProtection="0">
      <alignment vertical="center"/>
    </xf>
    <xf numFmtId="0" fontId="0" fillId="0" borderId="0"/>
    <xf numFmtId="0" fontId="64" fillId="0" borderId="1">
      <alignment horizontal="distributed" vertical="center" wrapText="1"/>
    </xf>
    <xf numFmtId="0" fontId="0" fillId="0" borderId="0">
      <alignment vertical="center"/>
    </xf>
    <xf numFmtId="0" fontId="65" fillId="0" borderId="0" applyNumberFormat="0" applyFill="0" applyBorder="0" applyAlignment="0" applyProtection="0">
      <alignment vertical="center"/>
    </xf>
    <xf numFmtId="0" fontId="64" fillId="0" borderId="1">
      <alignment horizontal="distributed" vertical="center" wrapText="1"/>
    </xf>
    <xf numFmtId="0" fontId="0" fillId="0" borderId="0"/>
    <xf numFmtId="0" fontId="24"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xf numFmtId="0" fontId="58" fillId="48" borderId="0" applyNumberFormat="0" applyBorder="0" applyAlignment="0" applyProtection="0">
      <alignment vertical="center"/>
    </xf>
    <xf numFmtId="0" fontId="66" fillId="0" borderId="0" applyNumberFormat="0" applyFill="0" applyBorder="0" applyAlignment="0" applyProtection="0">
      <alignment vertical="center"/>
    </xf>
    <xf numFmtId="0" fontId="44" fillId="0" borderId="0">
      <alignment vertical="center"/>
    </xf>
    <xf numFmtId="0" fontId="0" fillId="0" borderId="0"/>
    <xf numFmtId="0" fontId="67" fillId="0" borderId="0" applyNumberFormat="0" applyFill="0" applyBorder="0" applyAlignment="0" applyProtection="0">
      <alignment vertical="center"/>
    </xf>
    <xf numFmtId="0" fontId="0" fillId="0" borderId="0">
      <alignment vertical="center"/>
    </xf>
    <xf numFmtId="0" fontId="0" fillId="0" borderId="0"/>
    <xf numFmtId="0" fontId="44" fillId="44" borderId="0" applyNumberFormat="0" applyBorder="0" applyAlignment="0" applyProtection="0">
      <alignment vertical="center"/>
    </xf>
    <xf numFmtId="0" fontId="0" fillId="0" borderId="0"/>
    <xf numFmtId="0" fontId="0" fillId="0" borderId="0">
      <alignment vertical="center"/>
    </xf>
    <xf numFmtId="0" fontId="52" fillId="51" borderId="0" applyNumberFormat="0" applyBorder="0" applyAlignment="0" applyProtection="0">
      <alignment vertical="center"/>
    </xf>
    <xf numFmtId="0" fontId="0" fillId="0" borderId="0">
      <alignment vertical="center"/>
    </xf>
    <xf numFmtId="0" fontId="0" fillId="0" borderId="0">
      <alignment vertical="center"/>
    </xf>
    <xf numFmtId="0" fontId="68" fillId="0" borderId="0">
      <alignment horizontal="centerContinuous" vertical="center"/>
    </xf>
    <xf numFmtId="0" fontId="0" fillId="0" borderId="0">
      <alignment vertical="center"/>
    </xf>
    <xf numFmtId="0" fontId="0" fillId="0" borderId="0">
      <alignment vertical="center"/>
    </xf>
    <xf numFmtId="0" fontId="0" fillId="0" borderId="0"/>
    <xf numFmtId="0" fontId="66"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44" fillId="38" borderId="0" applyNumberFormat="0" applyBorder="0" applyAlignment="0" applyProtection="0">
      <alignment vertical="center"/>
    </xf>
    <xf numFmtId="0" fontId="0" fillId="0" borderId="0">
      <alignment vertical="center"/>
    </xf>
    <xf numFmtId="0" fontId="44" fillId="0" borderId="0">
      <alignment vertical="center"/>
    </xf>
    <xf numFmtId="0" fontId="58" fillId="48" borderId="0" applyNumberFormat="0" applyBorder="0" applyAlignment="0" applyProtection="0">
      <alignment vertical="center"/>
    </xf>
    <xf numFmtId="0" fontId="50" fillId="0" borderId="43" applyNumberFormat="0" applyFill="0" applyAlignment="0" applyProtection="0">
      <alignment vertical="center"/>
    </xf>
    <xf numFmtId="0" fontId="65" fillId="0" borderId="0" applyNumberFormat="0" applyFill="0" applyBorder="0" applyAlignment="0" applyProtection="0">
      <alignment vertical="center"/>
    </xf>
    <xf numFmtId="0" fontId="58" fillId="48" borderId="0" applyNumberFormat="0" applyBorder="0" applyAlignment="0" applyProtection="0">
      <alignment vertical="center"/>
    </xf>
    <xf numFmtId="0" fontId="65" fillId="0" borderId="0" applyNumberFormat="0" applyFill="0" applyBorder="0" applyAlignment="0" applyProtection="0">
      <alignment vertical="center"/>
    </xf>
    <xf numFmtId="0" fontId="52" fillId="45" borderId="0" applyNumberFormat="0" applyBorder="0" applyAlignment="0" applyProtection="0">
      <alignment vertical="center"/>
    </xf>
    <xf numFmtId="0" fontId="57" fillId="49" borderId="0" applyNumberFormat="0" applyBorder="0" applyAlignment="0" applyProtection="0">
      <alignment vertical="center"/>
    </xf>
    <xf numFmtId="0" fontId="2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24" fillId="0" borderId="0">
      <alignment vertical="center"/>
    </xf>
    <xf numFmtId="0" fontId="0" fillId="0" borderId="0">
      <alignment vertical="center"/>
    </xf>
    <xf numFmtId="41" fontId="0" fillId="0" borderId="0" applyFont="0" applyFill="0" applyBorder="0" applyAlignment="0" applyProtection="0"/>
    <xf numFmtId="0" fontId="62" fillId="0" borderId="0" applyNumberFormat="0" applyFill="0" applyBorder="0" applyAlignment="0" applyProtection="0">
      <alignment vertical="center"/>
    </xf>
    <xf numFmtId="0" fontId="24" fillId="0" borderId="0">
      <alignment vertical="center"/>
    </xf>
    <xf numFmtId="43" fontId="44" fillId="0" borderId="0" applyFont="0" applyFill="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0" borderId="0">
      <alignment vertical="center"/>
    </xf>
    <xf numFmtId="0" fontId="0" fillId="0" borderId="0"/>
    <xf numFmtId="0" fontId="69" fillId="0" borderId="0" applyNumberForma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46" borderId="40" applyNumberFormat="0" applyFont="0" applyAlignment="0" applyProtection="0">
      <alignment vertical="center"/>
    </xf>
    <xf numFmtId="0" fontId="0" fillId="0" borderId="0"/>
    <xf numFmtId="0" fontId="69" fillId="0" borderId="0" applyNumberFormat="0" applyFill="0" applyBorder="0" applyAlignment="0" applyProtection="0">
      <alignment vertical="center"/>
    </xf>
    <xf numFmtId="0" fontId="0" fillId="0" borderId="0"/>
    <xf numFmtId="0" fontId="0" fillId="0" borderId="0">
      <alignment vertical="center"/>
    </xf>
    <xf numFmtId="0" fontId="62" fillId="0" borderId="42" applyNumberFormat="0" applyFill="0" applyAlignment="0" applyProtection="0">
      <alignment vertical="center"/>
    </xf>
    <xf numFmtId="0" fontId="45" fillId="37" borderId="0" applyNumberFormat="0" applyBorder="0" applyAlignment="0" applyProtection="0">
      <alignment vertical="center"/>
    </xf>
    <xf numFmtId="0" fontId="48" fillId="52" borderId="0" applyNumberFormat="0" applyBorder="0" applyAlignment="0" applyProtection="0">
      <alignment vertical="center"/>
    </xf>
    <xf numFmtId="0" fontId="0" fillId="0" borderId="0">
      <alignment vertical="center"/>
    </xf>
    <xf numFmtId="0" fontId="0" fillId="0" borderId="0">
      <alignment vertical="center"/>
    </xf>
    <xf numFmtId="0" fontId="69" fillId="0" borderId="44" applyNumberFormat="0" applyFill="0" applyAlignment="0" applyProtection="0">
      <alignment vertical="center"/>
    </xf>
    <xf numFmtId="0" fontId="69" fillId="0" borderId="44" applyNumberFormat="0" applyFill="0" applyAlignment="0" applyProtection="0">
      <alignment vertical="center"/>
    </xf>
    <xf numFmtId="0" fontId="62" fillId="0" borderId="0" applyNumberFormat="0" applyFill="0" applyBorder="0" applyAlignment="0" applyProtection="0">
      <alignment vertical="center"/>
    </xf>
    <xf numFmtId="0" fontId="0" fillId="0" borderId="0"/>
    <xf numFmtId="43" fontId="0" fillId="0" borderId="0" applyFont="0" applyFill="0" applyBorder="0" applyAlignment="0" applyProtection="0"/>
    <xf numFmtId="0" fontId="0" fillId="0" borderId="0"/>
    <xf numFmtId="0" fontId="69" fillId="0" borderId="45" applyNumberFormat="0" applyFill="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44" fillId="44" borderId="0" applyNumberFormat="0" applyBorder="0" applyAlignment="0" applyProtection="0">
      <alignment vertical="center"/>
    </xf>
    <xf numFmtId="0" fontId="0" fillId="0" borderId="0"/>
    <xf numFmtId="0" fontId="44" fillId="0" borderId="0">
      <alignment vertical="center"/>
    </xf>
    <xf numFmtId="0" fontId="0" fillId="0" borderId="0">
      <alignment vertical="center"/>
    </xf>
    <xf numFmtId="0" fontId="50" fillId="0" borderId="43" applyNumberFormat="0" applyFill="0" applyAlignment="0" applyProtection="0">
      <alignment vertical="center"/>
    </xf>
    <xf numFmtId="0" fontId="0" fillId="0" borderId="0"/>
    <xf numFmtId="0" fontId="0" fillId="0" borderId="0">
      <alignment vertical="center"/>
    </xf>
    <xf numFmtId="0" fontId="44" fillId="0" borderId="0" applyProtection="0">
      <alignment vertical="center"/>
    </xf>
    <xf numFmtId="0" fontId="0" fillId="0" borderId="0"/>
    <xf numFmtId="0" fontId="0" fillId="0" borderId="0"/>
    <xf numFmtId="0" fontId="62" fillId="0" borderId="42" applyNumberFormat="0" applyFill="0" applyAlignment="0" applyProtection="0">
      <alignment vertical="center"/>
    </xf>
    <xf numFmtId="0" fontId="0" fillId="0" borderId="0"/>
    <xf numFmtId="0" fontId="24" fillId="0" borderId="0">
      <alignment vertical="center"/>
    </xf>
    <xf numFmtId="0" fontId="62" fillId="0" borderId="42" applyNumberFormat="0" applyFill="0" applyAlignment="0" applyProtection="0">
      <alignment vertical="center"/>
    </xf>
    <xf numFmtId="0" fontId="0" fillId="0" borderId="0"/>
    <xf numFmtId="0" fontId="0" fillId="0" borderId="0"/>
    <xf numFmtId="0" fontId="0" fillId="0" borderId="0"/>
    <xf numFmtId="0" fontId="0" fillId="0" borderId="0"/>
    <xf numFmtId="177" fontId="0" fillId="0" borderId="0" applyFont="0" applyFill="0" applyBorder="0" applyAlignment="0" applyProtection="0">
      <alignment vertical="center"/>
    </xf>
    <xf numFmtId="0" fontId="62" fillId="0" borderId="42" applyNumberFormat="0" applyFill="0" applyAlignment="0" applyProtection="0">
      <alignment vertical="center"/>
    </xf>
    <xf numFmtId="0" fontId="0" fillId="0" borderId="0"/>
    <xf numFmtId="0" fontId="24" fillId="0" borderId="0">
      <alignment vertical="center"/>
    </xf>
    <xf numFmtId="0" fontId="70" fillId="0" borderId="46" applyNumberFormat="0" applyFill="0" applyAlignment="0" applyProtection="0">
      <alignment vertical="center"/>
    </xf>
    <xf numFmtId="0" fontId="0" fillId="0" borderId="0"/>
    <xf numFmtId="0" fontId="45" fillId="37" borderId="0" applyNumberFormat="0" applyBorder="0" applyAlignment="0" applyProtection="0">
      <alignment vertical="center"/>
    </xf>
    <xf numFmtId="0" fontId="0" fillId="0" borderId="0">
      <alignment vertical="center"/>
    </xf>
    <xf numFmtId="0" fontId="44" fillId="50" borderId="0" applyNumberFormat="0" applyBorder="0" applyAlignment="0" applyProtection="0">
      <alignment vertical="center"/>
    </xf>
    <xf numFmtId="0" fontId="0" fillId="0" borderId="0">
      <alignment vertical="center"/>
    </xf>
    <xf numFmtId="0" fontId="58" fillId="48" borderId="0" applyNumberFormat="0" applyBorder="0" applyAlignment="0" applyProtection="0">
      <alignment vertical="center"/>
    </xf>
    <xf numFmtId="0" fontId="0" fillId="0" borderId="0"/>
    <xf numFmtId="0" fontId="44" fillId="0" borderId="0">
      <alignment vertical="center"/>
    </xf>
    <xf numFmtId="0" fontId="52" fillId="53" borderId="0" applyNumberFormat="0" applyBorder="0" applyAlignment="0" applyProtection="0">
      <alignment vertical="center"/>
    </xf>
    <xf numFmtId="0" fontId="0" fillId="0" borderId="0">
      <alignment vertical="center"/>
    </xf>
    <xf numFmtId="0" fontId="48" fillId="54" borderId="0" applyNumberFormat="0" applyBorder="0" applyAlignment="0" applyProtection="0">
      <alignment vertical="center"/>
    </xf>
    <xf numFmtId="0" fontId="0" fillId="0" borderId="0"/>
    <xf numFmtId="43" fontId="44" fillId="0" borderId="0" applyFont="0" applyFill="0" applyBorder="0" applyAlignment="0" applyProtection="0">
      <alignment vertical="center"/>
    </xf>
    <xf numFmtId="0" fontId="71" fillId="0" borderId="46" applyNumberFormat="0" applyFill="0" applyAlignment="0" applyProtection="0">
      <alignment vertical="center"/>
    </xf>
    <xf numFmtId="0" fontId="0" fillId="0" borderId="0"/>
    <xf numFmtId="0" fontId="70" fillId="0" borderId="46" applyNumberFormat="0" applyFill="0" applyAlignment="0" applyProtection="0">
      <alignment vertical="center"/>
    </xf>
    <xf numFmtId="0" fontId="44" fillId="0" borderId="0">
      <alignment vertical="center"/>
    </xf>
    <xf numFmtId="0" fontId="44" fillId="0" borderId="0">
      <alignment vertical="center"/>
    </xf>
    <xf numFmtId="0" fontId="44" fillId="55" borderId="0" applyNumberFormat="0" applyBorder="0" applyAlignment="0" applyProtection="0">
      <alignment vertical="center"/>
    </xf>
    <xf numFmtId="0" fontId="0" fillId="0" borderId="0"/>
    <xf numFmtId="0" fontId="47" fillId="0" borderId="0"/>
    <xf numFmtId="0" fontId="72" fillId="0" borderId="47" applyNumberFormat="0" applyFill="0" applyAlignment="0" applyProtection="0">
      <alignment vertical="center"/>
    </xf>
    <xf numFmtId="0" fontId="0" fillId="0" borderId="0">
      <alignment vertical="center"/>
    </xf>
    <xf numFmtId="0" fontId="0" fillId="0" borderId="0">
      <alignment vertical="center"/>
    </xf>
    <xf numFmtId="0" fontId="59" fillId="39" borderId="41" applyNumberFormat="0" applyAlignment="0" applyProtection="0">
      <alignment vertical="center"/>
    </xf>
    <xf numFmtId="0" fontId="48" fillId="56" borderId="0" applyNumberFormat="0" applyBorder="0" applyAlignment="0" applyProtection="0">
      <alignment vertical="center"/>
    </xf>
    <xf numFmtId="0" fontId="50" fillId="0" borderId="38" applyNumberFormat="0" applyFill="0" applyAlignment="0" applyProtection="0">
      <alignment vertical="center"/>
    </xf>
    <xf numFmtId="0" fontId="0" fillId="0" borderId="0"/>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44" fillId="0" borderId="0">
      <alignment vertical="center"/>
    </xf>
    <xf numFmtId="0" fontId="45" fillId="37" borderId="0" applyNumberFormat="0" applyBorder="0" applyAlignment="0" applyProtection="0">
      <alignment vertical="center"/>
    </xf>
    <xf numFmtId="0" fontId="72" fillId="0" borderId="47" applyNumberFormat="0" applyFill="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73" fillId="0" borderId="48" applyNumberFormat="0" applyFill="0" applyAlignment="0" applyProtection="0">
      <alignment vertical="center"/>
    </xf>
    <xf numFmtId="0" fontId="73" fillId="0" borderId="49" applyNumberFormat="0" applyFill="0" applyAlignment="0" applyProtection="0">
      <alignment vertical="center"/>
    </xf>
    <xf numFmtId="0" fontId="73" fillId="0" borderId="49" applyNumberFormat="0" applyFill="0" applyAlignment="0" applyProtection="0">
      <alignment vertical="center"/>
    </xf>
    <xf numFmtId="0" fontId="0" fillId="0" borderId="0">
      <alignment vertical="center"/>
    </xf>
    <xf numFmtId="0" fontId="0" fillId="0" borderId="0"/>
    <xf numFmtId="0" fontId="6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72" fillId="0" borderId="47" applyNumberFormat="0" applyFill="0" applyAlignment="0" applyProtection="0">
      <alignment vertical="center"/>
    </xf>
    <xf numFmtId="0" fontId="45" fillId="37" borderId="0" applyNumberFormat="0" applyBorder="0" applyAlignment="0" applyProtection="0">
      <alignment vertical="center"/>
    </xf>
    <xf numFmtId="0" fontId="24" fillId="0" borderId="0">
      <alignment vertical="center"/>
    </xf>
    <xf numFmtId="0" fontId="74" fillId="0" borderId="0">
      <alignment vertical="center"/>
    </xf>
    <xf numFmtId="0" fontId="0" fillId="0" borderId="0">
      <alignment vertical="center"/>
    </xf>
    <xf numFmtId="0" fontId="44" fillId="0" borderId="0">
      <alignment vertical="center"/>
    </xf>
    <xf numFmtId="9" fontId="0" fillId="0" borderId="0" applyFont="0" applyFill="0" applyBorder="0" applyAlignment="0" applyProtection="0">
      <alignment vertical="center"/>
    </xf>
    <xf numFmtId="0" fontId="0" fillId="0" borderId="0"/>
    <xf numFmtId="0" fontId="0" fillId="0" borderId="0">
      <alignment vertical="center"/>
    </xf>
    <xf numFmtId="0" fontId="44" fillId="0" borderId="0">
      <alignment vertical="center"/>
    </xf>
    <xf numFmtId="0" fontId="0" fillId="0" borderId="0">
      <alignment vertical="center"/>
    </xf>
    <xf numFmtId="0" fontId="48" fillId="52" borderId="0" applyNumberFormat="0" applyBorder="0" applyAlignment="0" applyProtection="0">
      <alignment vertical="center"/>
    </xf>
    <xf numFmtId="0" fontId="66" fillId="0" borderId="0" applyNumberFormat="0" applyFill="0" applyBorder="0" applyAlignment="0" applyProtection="0">
      <alignment vertical="center"/>
    </xf>
    <xf numFmtId="0" fontId="73" fillId="0" borderId="48" applyNumberFormat="0" applyFill="0" applyAlignment="0" applyProtection="0">
      <alignment vertical="center"/>
    </xf>
    <xf numFmtId="9" fontId="0" fillId="0" borderId="0" applyFont="0" applyFill="0" applyBorder="0" applyAlignment="0" applyProtection="0">
      <alignment vertical="center"/>
    </xf>
    <xf numFmtId="0" fontId="0" fillId="0" borderId="0"/>
    <xf numFmtId="0" fontId="0" fillId="0" borderId="0"/>
    <xf numFmtId="0" fontId="0" fillId="0" borderId="0"/>
    <xf numFmtId="0" fontId="0" fillId="0" borderId="0">
      <alignment vertical="center"/>
    </xf>
    <xf numFmtId="9" fontId="0" fillId="0" borderId="0" applyFont="0" applyFill="0" applyBorder="0" applyAlignment="0" applyProtection="0">
      <alignment vertical="center"/>
    </xf>
    <xf numFmtId="0" fontId="0" fillId="0" borderId="0"/>
    <xf numFmtId="0" fontId="0" fillId="0" borderId="0"/>
    <xf numFmtId="0" fontId="58" fillId="48" borderId="0" applyNumberFormat="0" applyBorder="0" applyAlignment="0" applyProtection="0">
      <alignment vertical="center"/>
    </xf>
    <xf numFmtId="0" fontId="0" fillId="0" borderId="0">
      <alignment vertical="center"/>
    </xf>
    <xf numFmtId="0" fontId="0" fillId="0" borderId="0">
      <alignment vertical="center"/>
    </xf>
    <xf numFmtId="9" fontId="0" fillId="0" borderId="0" applyFont="0" applyFill="0" applyBorder="0" applyAlignment="0" applyProtection="0"/>
    <xf numFmtId="0" fontId="58" fillId="48" borderId="0" applyNumberFormat="0" applyBorder="0" applyAlignment="0" applyProtection="0">
      <alignment vertical="center"/>
    </xf>
    <xf numFmtId="0" fontId="45" fillId="37" borderId="0" applyNumberFormat="0" applyBorder="0" applyAlignment="0" applyProtection="0">
      <alignment vertical="center"/>
    </xf>
    <xf numFmtId="0" fontId="75" fillId="0" borderId="0">
      <alignment vertical="center"/>
    </xf>
    <xf numFmtId="0" fontId="44" fillId="0" borderId="0" applyProtection="0">
      <alignment vertical="center"/>
    </xf>
    <xf numFmtId="37" fontId="76" fillId="0" borderId="0">
      <alignment vertical="center"/>
    </xf>
    <xf numFmtId="0" fontId="0" fillId="0" borderId="0">
      <alignment vertical="center"/>
    </xf>
    <xf numFmtId="0" fontId="0" fillId="0" borderId="0">
      <alignment vertical="center"/>
    </xf>
    <xf numFmtId="0" fontId="47" fillId="0" borderId="0"/>
    <xf numFmtId="0" fontId="0" fillId="0" borderId="0">
      <alignment vertical="center"/>
    </xf>
    <xf numFmtId="38" fontId="0" fillId="0" borderId="0" applyFont="0" applyFill="0" applyBorder="0" applyAlignment="0" applyProtection="0">
      <alignment vertical="center"/>
    </xf>
    <xf numFmtId="0" fontId="0" fillId="0" borderId="0">
      <alignment vertical="center"/>
    </xf>
    <xf numFmtId="0" fontId="44" fillId="0" borderId="0" applyProtection="0">
      <alignment vertical="center"/>
    </xf>
    <xf numFmtId="0" fontId="0" fillId="0" borderId="0">
      <alignment vertical="center"/>
    </xf>
    <xf numFmtId="0" fontId="0" fillId="0" borderId="0"/>
    <xf numFmtId="0" fontId="0" fillId="0" borderId="0">
      <alignment vertical="center"/>
    </xf>
    <xf numFmtId="0" fontId="0" fillId="0" borderId="0"/>
    <xf numFmtId="0" fontId="77" fillId="0" borderId="0"/>
    <xf numFmtId="0" fontId="46" fillId="38" borderId="37" applyNumberFormat="0" applyAlignment="0" applyProtection="0">
      <alignment vertical="center"/>
    </xf>
    <xf numFmtId="0" fontId="0" fillId="0" borderId="0"/>
    <xf numFmtId="0" fontId="45" fillId="37" borderId="0" applyNumberFormat="0" applyBorder="0" applyAlignment="0" applyProtection="0">
      <alignment vertical="center"/>
    </xf>
    <xf numFmtId="0" fontId="0" fillId="0" borderId="0">
      <alignment vertical="center"/>
    </xf>
    <xf numFmtId="0" fontId="0" fillId="0" borderId="0"/>
    <xf numFmtId="0" fontId="44" fillId="0" borderId="0">
      <alignment vertical="center"/>
    </xf>
    <xf numFmtId="0" fontId="24" fillId="0" borderId="0">
      <alignment vertical="center"/>
    </xf>
    <xf numFmtId="0" fontId="58" fillId="48" borderId="0" applyNumberFormat="0" applyBorder="0" applyAlignment="0" applyProtection="0">
      <alignment vertical="center"/>
    </xf>
    <xf numFmtId="0" fontId="0" fillId="0" borderId="0">
      <alignment vertical="center"/>
    </xf>
    <xf numFmtId="0" fontId="0" fillId="0" borderId="0"/>
    <xf numFmtId="0" fontId="78" fillId="44" borderId="41" applyNumberFormat="0" applyAlignment="0" applyProtection="0">
      <alignment vertical="center"/>
    </xf>
    <xf numFmtId="0" fontId="0" fillId="0" borderId="0">
      <alignment vertical="center"/>
    </xf>
    <xf numFmtId="0" fontId="0" fillId="0" borderId="0"/>
    <xf numFmtId="0" fontId="24" fillId="0" borderId="0">
      <alignment vertical="center"/>
    </xf>
    <xf numFmtId="0" fontId="52" fillId="44" borderId="0" applyNumberFormat="0" applyBorder="0" applyAlignment="0" applyProtection="0">
      <alignment vertical="center"/>
    </xf>
    <xf numFmtId="0" fontId="0" fillId="0" borderId="0"/>
    <xf numFmtId="0" fontId="0" fillId="0" borderId="0">
      <alignment vertical="center"/>
    </xf>
    <xf numFmtId="0" fontId="0" fillId="0" borderId="0"/>
    <xf numFmtId="0" fontId="44" fillId="0" borderId="0">
      <alignment vertical="center"/>
    </xf>
    <xf numFmtId="0" fontId="48" fillId="57" borderId="0" applyNumberFormat="0" applyBorder="0" applyAlignment="0" applyProtection="0">
      <alignment vertical="center"/>
    </xf>
    <xf numFmtId="0" fontId="0" fillId="0" borderId="0"/>
    <xf numFmtId="0" fontId="0" fillId="0" borderId="0">
      <alignment vertical="center"/>
    </xf>
    <xf numFmtId="0" fontId="44" fillId="0" borderId="0">
      <alignment vertical="center"/>
    </xf>
    <xf numFmtId="0" fontId="48" fillId="57" borderId="0" applyNumberFormat="0" applyBorder="0" applyAlignment="0" applyProtection="0">
      <alignment vertical="center"/>
    </xf>
    <xf numFmtId="0" fontId="0" fillId="0" borderId="0"/>
    <xf numFmtId="0" fontId="24" fillId="0" borderId="0">
      <alignment vertical="center"/>
    </xf>
    <xf numFmtId="178" fontId="51" fillId="0" borderId="0" applyFill="0" applyBorder="0" applyAlignment="0">
      <alignment vertical="center"/>
    </xf>
    <xf numFmtId="0" fontId="0" fillId="0" borderId="0"/>
    <xf numFmtId="0" fontId="0" fillId="0" borderId="0"/>
    <xf numFmtId="43" fontId="44" fillId="0" borderId="0" applyFont="0" applyFill="0" applyBorder="0" applyAlignment="0" applyProtection="0">
      <alignment vertical="center"/>
    </xf>
    <xf numFmtId="0" fontId="48" fillId="58" borderId="0" applyNumberFormat="0" applyBorder="0" applyAlignment="0" applyProtection="0">
      <alignment vertical="center"/>
    </xf>
    <xf numFmtId="0" fontId="19" fillId="0" borderId="0">
      <alignment vertical="center"/>
    </xf>
    <xf numFmtId="0" fontId="44"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43" fontId="44" fillId="0" borderId="0" applyFont="0" applyFill="0" applyBorder="0" applyAlignment="0" applyProtection="0">
      <alignment vertical="center"/>
    </xf>
    <xf numFmtId="0" fontId="44" fillId="0" borderId="0" applyProtection="0">
      <alignment vertical="center"/>
    </xf>
    <xf numFmtId="0" fontId="44" fillId="0" borderId="0">
      <alignment vertical="center"/>
    </xf>
    <xf numFmtId="0" fontId="0" fillId="0" borderId="0">
      <alignment vertical="center"/>
    </xf>
    <xf numFmtId="0" fontId="0" fillId="0" borderId="0"/>
    <xf numFmtId="0" fontId="52" fillId="52" borderId="0" applyNumberFormat="0" applyBorder="0" applyAlignment="0" applyProtection="0">
      <alignment vertical="center"/>
    </xf>
    <xf numFmtId="0" fontId="48" fillId="52" borderId="0" applyNumberFormat="0" applyBorder="0" applyAlignment="0" applyProtection="0">
      <alignment vertical="center"/>
    </xf>
    <xf numFmtId="37" fontId="76" fillId="0" borderId="0"/>
    <xf numFmtId="0" fontId="48" fillId="51" borderId="0" applyNumberFormat="0" applyBorder="0" applyAlignment="0" applyProtection="0">
      <alignment vertical="center"/>
    </xf>
    <xf numFmtId="0" fontId="0" fillId="0" borderId="0"/>
    <xf numFmtId="0" fontId="44" fillId="0" borderId="0">
      <alignment vertical="center"/>
    </xf>
    <xf numFmtId="0" fontId="44" fillId="0" borderId="0">
      <alignment vertical="center"/>
    </xf>
    <xf numFmtId="0" fontId="0" fillId="0" borderId="0">
      <alignment vertical="center"/>
    </xf>
    <xf numFmtId="0" fontId="48" fillId="52" borderId="0" applyNumberFormat="0" applyBorder="0" applyAlignment="0" applyProtection="0">
      <alignment vertical="center"/>
    </xf>
    <xf numFmtId="0" fontId="0" fillId="0" borderId="0"/>
    <xf numFmtId="0" fontId="45" fillId="37" borderId="0" applyNumberFormat="0" applyBorder="0" applyAlignment="0" applyProtection="0">
      <alignment vertical="center"/>
    </xf>
    <xf numFmtId="0" fontId="52" fillId="43" borderId="0" applyNumberFormat="0" applyBorder="0" applyAlignment="0" applyProtection="0">
      <alignment vertical="center"/>
    </xf>
    <xf numFmtId="0" fontId="44" fillId="0" borderId="0">
      <alignment vertical="center"/>
    </xf>
    <xf numFmtId="0" fontId="48" fillId="40" borderId="0" applyNumberFormat="0" applyBorder="0" applyAlignment="0" applyProtection="0">
      <alignment vertical="center"/>
    </xf>
    <xf numFmtId="0" fontId="44" fillId="0" borderId="0" applyProtection="0">
      <alignment vertical="center"/>
    </xf>
    <xf numFmtId="0" fontId="0" fillId="0" borderId="0"/>
    <xf numFmtId="0" fontId="71" fillId="0" borderId="50" applyNumberFormat="0" applyFill="0" applyAlignment="0" applyProtection="0">
      <alignment vertical="center"/>
    </xf>
    <xf numFmtId="0" fontId="13" fillId="0" borderId="0"/>
    <xf numFmtId="0" fontId="0" fillId="0" borderId="0"/>
    <xf numFmtId="0" fontId="48" fillId="40" borderId="0" applyNumberFormat="0" applyBorder="0" applyAlignment="0" applyProtection="0">
      <alignment vertical="center"/>
    </xf>
    <xf numFmtId="0" fontId="70" fillId="0" borderId="46" applyNumberFormat="0" applyFill="0" applyAlignment="0" applyProtection="0">
      <alignment vertical="center"/>
    </xf>
    <xf numFmtId="0" fontId="0" fillId="0" borderId="0"/>
    <xf numFmtId="0" fontId="0" fillId="0" borderId="0"/>
    <xf numFmtId="0" fontId="0" fillId="0" borderId="0">
      <alignment vertical="center"/>
    </xf>
    <xf numFmtId="0" fontId="44" fillId="0" borderId="0" applyProtection="0">
      <alignment vertical="center"/>
    </xf>
    <xf numFmtId="0" fontId="48" fillId="55" borderId="0" applyNumberFormat="0" applyBorder="0" applyAlignment="0" applyProtection="0">
      <alignment vertical="center"/>
    </xf>
    <xf numFmtId="0" fontId="24" fillId="0" borderId="0">
      <alignment vertical="center"/>
    </xf>
    <xf numFmtId="0" fontId="0" fillId="0" borderId="0"/>
    <xf numFmtId="0" fontId="0" fillId="0" borderId="0"/>
    <xf numFmtId="0" fontId="44" fillId="0" borderId="0">
      <alignment vertical="center"/>
    </xf>
    <xf numFmtId="0" fontId="0" fillId="0" borderId="0"/>
    <xf numFmtId="0" fontId="48" fillId="45" borderId="0" applyNumberFormat="0" applyBorder="0" applyAlignment="0" applyProtection="0">
      <alignment vertical="center"/>
    </xf>
    <xf numFmtId="0" fontId="24" fillId="0" borderId="0">
      <alignment vertical="center"/>
    </xf>
    <xf numFmtId="0" fontId="0" fillId="0" borderId="0"/>
    <xf numFmtId="0" fontId="0" fillId="0" borderId="0">
      <alignment vertical="center"/>
    </xf>
    <xf numFmtId="0" fontId="0" fillId="0" borderId="0">
      <alignment vertical="center"/>
    </xf>
    <xf numFmtId="0" fontId="0" fillId="0" borderId="0"/>
    <xf numFmtId="0" fontId="44" fillId="46" borderId="40" applyNumberFormat="0" applyFont="0" applyAlignment="0" applyProtection="0">
      <alignment vertical="center"/>
    </xf>
    <xf numFmtId="0" fontId="44" fillId="0" borderId="0">
      <alignment vertical="center"/>
    </xf>
    <xf numFmtId="0" fontId="0" fillId="0" borderId="0">
      <alignment vertical="center"/>
    </xf>
    <xf numFmtId="0" fontId="44" fillId="37" borderId="0" applyNumberFormat="0" applyBorder="0" applyAlignment="0" applyProtection="0">
      <alignment vertical="center"/>
    </xf>
    <xf numFmtId="0" fontId="0" fillId="0" borderId="0">
      <alignment vertical="center"/>
    </xf>
    <xf numFmtId="0" fontId="79" fillId="0" borderId="51" applyNumberFormat="0" applyAlignment="0" applyProtection="0">
      <alignment horizontal="left" vertical="center"/>
    </xf>
    <xf numFmtId="0" fontId="44" fillId="0" borderId="0">
      <alignment vertical="center"/>
    </xf>
    <xf numFmtId="0" fontId="52" fillId="45" borderId="0" applyNumberFormat="0" applyBorder="0" applyAlignment="0" applyProtection="0">
      <alignment vertical="center"/>
    </xf>
    <xf numFmtId="0" fontId="0" fillId="0" borderId="0">
      <alignment vertical="center"/>
    </xf>
    <xf numFmtId="0" fontId="52" fillId="45" borderId="0" applyNumberFormat="0" applyBorder="0" applyAlignment="0" applyProtection="0">
      <alignment vertical="center"/>
    </xf>
    <xf numFmtId="0" fontId="80" fillId="49" borderId="0" applyNumberFormat="0" applyBorder="0" applyAlignment="0" applyProtection="0">
      <alignment vertical="center"/>
    </xf>
    <xf numFmtId="0" fontId="44" fillId="0" borderId="0" applyProtection="0">
      <alignment vertical="center"/>
    </xf>
    <xf numFmtId="0" fontId="0" fillId="0" borderId="0">
      <alignment vertical="center"/>
    </xf>
    <xf numFmtId="0" fontId="24" fillId="0" borderId="0">
      <alignment vertical="center"/>
    </xf>
    <xf numFmtId="0" fontId="0" fillId="0" borderId="0">
      <alignment vertical="center"/>
    </xf>
    <xf numFmtId="0" fontId="0" fillId="0" borderId="0"/>
    <xf numFmtId="43" fontId="0" fillId="0" borderId="0" applyFont="0" applyFill="0" applyBorder="0" applyAlignment="0" applyProtection="0"/>
    <xf numFmtId="0" fontId="0" fillId="0" borderId="0"/>
    <xf numFmtId="0" fontId="0" fillId="0" borderId="0"/>
    <xf numFmtId="0" fontId="0" fillId="0" borderId="0"/>
    <xf numFmtId="0" fontId="19" fillId="0" borderId="0">
      <alignment vertical="center"/>
    </xf>
    <xf numFmtId="0" fontId="44" fillId="0" borderId="0">
      <alignment vertical="center"/>
    </xf>
    <xf numFmtId="0" fontId="0" fillId="0" borderId="0"/>
    <xf numFmtId="0" fontId="0" fillId="0" borderId="0"/>
    <xf numFmtId="0" fontId="0" fillId="0" borderId="0"/>
    <xf numFmtId="0" fontId="24" fillId="0" borderId="0">
      <alignment vertical="center"/>
    </xf>
    <xf numFmtId="0" fontId="0" fillId="0" borderId="0"/>
    <xf numFmtId="0" fontId="48" fillId="59" borderId="0" applyNumberFormat="0" applyBorder="0" applyAlignment="0" applyProtection="0">
      <alignment vertical="center"/>
    </xf>
    <xf numFmtId="0" fontId="0" fillId="0" borderId="0"/>
    <xf numFmtId="0" fontId="81" fillId="39" borderId="1" applyNumberFormat="0" applyBorder="0" applyAlignment="0" applyProtection="0">
      <alignment vertical="center"/>
    </xf>
    <xf numFmtId="0" fontId="24" fillId="0" borderId="0">
      <alignment vertical="center"/>
    </xf>
    <xf numFmtId="0" fontId="0" fillId="0" borderId="0"/>
    <xf numFmtId="0" fontId="48" fillId="57" borderId="0" applyNumberFormat="0" applyBorder="0" applyAlignment="0" applyProtection="0">
      <alignment vertical="center"/>
    </xf>
    <xf numFmtId="0" fontId="44" fillId="0" borderId="0">
      <alignment vertical="center"/>
    </xf>
    <xf numFmtId="0" fontId="52" fillId="52" borderId="0" applyNumberFormat="0" applyBorder="0" applyAlignment="0" applyProtection="0">
      <alignment vertical="center"/>
    </xf>
    <xf numFmtId="0" fontId="0" fillId="0" borderId="0">
      <alignment vertical="center"/>
    </xf>
    <xf numFmtId="0" fontId="44" fillId="0" borderId="0" applyProtection="0">
      <alignment vertical="center"/>
    </xf>
    <xf numFmtId="0" fontId="48" fillId="40" borderId="0" applyNumberFormat="0" applyBorder="0" applyAlignment="0" applyProtection="0">
      <alignment vertical="center"/>
    </xf>
    <xf numFmtId="0" fontId="0" fillId="0" borderId="0">
      <alignment vertical="center"/>
    </xf>
    <xf numFmtId="0" fontId="44" fillId="42" borderId="0" applyNumberFormat="0" applyBorder="0" applyAlignment="0" applyProtection="0">
      <alignment vertical="center"/>
    </xf>
    <xf numFmtId="0" fontId="44" fillId="44" borderId="0" applyNumberFormat="0" applyBorder="0" applyAlignment="0" applyProtection="0">
      <alignment vertical="center"/>
    </xf>
    <xf numFmtId="0" fontId="0" fillId="0" borderId="0"/>
    <xf numFmtId="43" fontId="44" fillId="0" borderId="0" applyFont="0" applyFill="0" applyBorder="0" applyAlignment="0" applyProtection="0">
      <alignment vertical="center"/>
    </xf>
    <xf numFmtId="0" fontId="44" fillId="44"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44" fillId="42" borderId="0" applyNumberFormat="0" applyBorder="0" applyAlignment="0" applyProtection="0">
      <alignment vertical="center"/>
    </xf>
    <xf numFmtId="0" fontId="44" fillId="44" borderId="0" applyNumberFormat="0" applyBorder="0" applyAlignment="0" applyProtection="0">
      <alignment vertical="center"/>
    </xf>
    <xf numFmtId="0" fontId="44" fillId="42" borderId="0" applyNumberFormat="0" applyBorder="0" applyAlignment="0" applyProtection="0">
      <alignment vertical="center"/>
    </xf>
    <xf numFmtId="0" fontId="44" fillId="48" borderId="0" applyNumberFormat="0" applyBorder="0" applyAlignment="0" applyProtection="0">
      <alignment vertical="center"/>
    </xf>
    <xf numFmtId="0" fontId="0" fillId="0" borderId="0">
      <alignment vertical="center"/>
    </xf>
    <xf numFmtId="0" fontId="44" fillId="44" borderId="0" applyNumberFormat="0" applyBorder="0" applyAlignment="0" applyProtection="0">
      <alignment vertical="center"/>
    </xf>
    <xf numFmtId="0" fontId="44" fillId="46" borderId="0" applyNumberFormat="0" applyBorder="0" applyAlignment="0" applyProtection="0">
      <alignment vertical="center"/>
    </xf>
    <xf numFmtId="0" fontId="0" fillId="0" borderId="0"/>
    <xf numFmtId="0" fontId="0" fillId="0" borderId="0"/>
    <xf numFmtId="0" fontId="48" fillId="57" borderId="0" applyNumberFormat="0" applyBorder="0" applyAlignment="0" applyProtection="0">
      <alignment vertical="center"/>
    </xf>
    <xf numFmtId="0" fontId="0" fillId="0" borderId="0"/>
    <xf numFmtId="0" fontId="0" fillId="0" borderId="0"/>
    <xf numFmtId="0" fontId="0" fillId="0" borderId="0"/>
    <xf numFmtId="0" fontId="52" fillId="49" borderId="0" applyNumberFormat="0" applyBorder="0" applyAlignment="0" applyProtection="0">
      <alignment vertical="center"/>
    </xf>
    <xf numFmtId="0" fontId="44" fillId="0" borderId="0">
      <alignment vertical="center"/>
    </xf>
    <xf numFmtId="0" fontId="0" fillId="0" borderId="0"/>
    <xf numFmtId="0" fontId="62" fillId="0" borderId="0" applyNumberFormat="0" applyFill="0" applyBorder="0" applyAlignment="0" applyProtection="0">
      <alignment vertical="center"/>
    </xf>
    <xf numFmtId="0" fontId="44" fillId="0" borderId="0">
      <alignment vertical="center"/>
    </xf>
    <xf numFmtId="0" fontId="24" fillId="0" borderId="0">
      <alignment vertical="center"/>
    </xf>
    <xf numFmtId="0" fontId="44" fillId="45" borderId="0" applyNumberFormat="0" applyBorder="0" applyAlignment="0" applyProtection="0">
      <alignment vertical="center"/>
    </xf>
    <xf numFmtId="0" fontId="44" fillId="0" borderId="0">
      <alignment vertical="center"/>
    </xf>
    <xf numFmtId="43" fontId="0" fillId="0" borderId="0" applyFont="0" applyFill="0" applyBorder="0" applyAlignment="0" applyProtection="0"/>
    <xf numFmtId="0" fontId="0" fillId="0" borderId="0">
      <alignment vertical="center"/>
    </xf>
    <xf numFmtId="0" fontId="44" fillId="37" borderId="0" applyNumberFormat="0" applyBorder="0" applyAlignment="0" applyProtection="0">
      <alignment vertical="center"/>
    </xf>
    <xf numFmtId="0" fontId="0" fillId="0" borderId="0">
      <alignment vertical="center"/>
    </xf>
    <xf numFmtId="0" fontId="0" fillId="0" borderId="0"/>
    <xf numFmtId="0" fontId="73" fillId="0" borderId="49" applyNumberFormat="0" applyFill="0" applyAlignment="0" applyProtection="0">
      <alignment vertical="center"/>
    </xf>
    <xf numFmtId="0" fontId="44" fillId="48" borderId="0" applyNumberFormat="0" applyBorder="0" applyAlignment="0" applyProtection="0">
      <alignment vertical="center"/>
    </xf>
    <xf numFmtId="0" fontId="0" fillId="0" borderId="0">
      <alignment vertical="center"/>
    </xf>
    <xf numFmtId="0" fontId="58" fillId="48" borderId="0" applyNumberFormat="0" applyBorder="0" applyAlignment="0" applyProtection="0">
      <alignment vertical="center"/>
    </xf>
    <xf numFmtId="0" fontId="24" fillId="0" borderId="0">
      <alignment vertical="center"/>
    </xf>
    <xf numFmtId="0" fontId="44" fillId="48" borderId="0" applyNumberFormat="0" applyBorder="0" applyAlignment="0" applyProtection="0">
      <alignment vertical="center"/>
    </xf>
    <xf numFmtId="0" fontId="44" fillId="48" borderId="0" applyNumberFormat="0" applyBorder="0" applyAlignment="0" applyProtection="0">
      <alignment vertical="center"/>
    </xf>
    <xf numFmtId="0" fontId="0" fillId="0" borderId="0"/>
    <xf numFmtId="0" fontId="44" fillId="0" borderId="0">
      <alignment vertical="center"/>
    </xf>
    <xf numFmtId="0" fontId="52" fillId="52" borderId="0" applyNumberFormat="0" applyBorder="0" applyAlignment="0" applyProtection="0">
      <alignment vertical="center"/>
    </xf>
    <xf numFmtId="0" fontId="50" fillId="0" borderId="38" applyNumberFormat="0" applyFill="0" applyAlignment="0" applyProtection="0">
      <alignment vertical="center"/>
    </xf>
    <xf numFmtId="0" fontId="0" fillId="0" borderId="0"/>
    <xf numFmtId="0" fontId="44" fillId="58" borderId="0" applyNumberFormat="0" applyBorder="0" applyAlignment="0" applyProtection="0">
      <alignment vertical="center"/>
    </xf>
    <xf numFmtId="0" fontId="0" fillId="0" borderId="0">
      <alignment vertical="center"/>
    </xf>
    <xf numFmtId="0" fontId="72" fillId="0" borderId="47" applyNumberFormat="0" applyFill="0" applyAlignment="0" applyProtection="0">
      <alignment vertical="center"/>
    </xf>
    <xf numFmtId="0" fontId="44" fillId="0" borderId="0">
      <alignment vertical="center"/>
    </xf>
    <xf numFmtId="0" fontId="0" fillId="0" borderId="0">
      <alignment vertical="center"/>
    </xf>
    <xf numFmtId="0" fontId="53" fillId="0" borderId="39" applyNumberFormat="0" applyFill="0" applyAlignment="0" applyProtection="0">
      <alignment vertical="center"/>
    </xf>
    <xf numFmtId="0" fontId="44" fillId="48" borderId="0" applyNumberFormat="0" applyBorder="0" applyAlignment="0" applyProtection="0">
      <alignment vertical="center"/>
    </xf>
    <xf numFmtId="0" fontId="0" fillId="46" borderId="40" applyNumberFormat="0" applyFont="0" applyAlignment="0" applyProtection="0">
      <alignment vertical="center"/>
    </xf>
    <xf numFmtId="0" fontId="0" fillId="0" borderId="0"/>
    <xf numFmtId="0" fontId="0" fillId="0" borderId="0">
      <alignment vertical="center"/>
    </xf>
    <xf numFmtId="0" fontId="44" fillId="0" borderId="0">
      <alignment vertical="center"/>
    </xf>
    <xf numFmtId="0" fontId="44" fillId="0" borderId="0">
      <alignment vertical="center"/>
    </xf>
    <xf numFmtId="0" fontId="44" fillId="50" borderId="0" applyNumberFormat="0" applyBorder="0" applyAlignment="0" applyProtection="0">
      <alignment vertical="center"/>
    </xf>
    <xf numFmtId="0" fontId="52" fillId="43" borderId="0" applyNumberFormat="0" applyBorder="0" applyAlignment="0" applyProtection="0">
      <alignment vertical="center"/>
    </xf>
    <xf numFmtId="0" fontId="44" fillId="0" borderId="0">
      <alignment vertical="center"/>
    </xf>
    <xf numFmtId="0" fontId="0" fillId="0" borderId="0">
      <alignment vertical="center"/>
    </xf>
    <xf numFmtId="0" fontId="53" fillId="0" borderId="39" applyNumberFormat="0" applyFill="0" applyAlignment="0" applyProtection="0">
      <alignment vertical="center"/>
    </xf>
    <xf numFmtId="43" fontId="0" fillId="0" borderId="0" applyFont="0" applyFill="0" applyBorder="0" applyAlignment="0" applyProtection="0"/>
    <xf numFmtId="0" fontId="44" fillId="44" borderId="0" applyNumberFormat="0" applyBorder="0" applyAlignment="0" applyProtection="0">
      <alignment vertical="center"/>
    </xf>
    <xf numFmtId="0" fontId="44" fillId="0" borderId="0">
      <alignment vertical="center"/>
    </xf>
    <xf numFmtId="0" fontId="0" fillId="0" borderId="0">
      <alignment vertical="center"/>
    </xf>
    <xf numFmtId="0" fontId="44" fillId="0" borderId="0" applyProtection="0">
      <alignment vertical="center"/>
    </xf>
    <xf numFmtId="0" fontId="0" fillId="0" borderId="0">
      <alignment vertical="center"/>
    </xf>
    <xf numFmtId="0" fontId="44" fillId="0" borderId="0">
      <alignment vertical="center"/>
    </xf>
    <xf numFmtId="0" fontId="44" fillId="58" borderId="0" applyNumberFormat="0" applyBorder="0" applyAlignment="0" applyProtection="0">
      <alignment vertical="center"/>
    </xf>
    <xf numFmtId="0" fontId="44" fillId="38" borderId="0" applyNumberFormat="0" applyBorder="0" applyAlignment="0" applyProtection="0">
      <alignment vertical="center"/>
    </xf>
    <xf numFmtId="0" fontId="59" fillId="38" borderId="41" applyNumberFormat="0" applyAlignment="0" applyProtection="0">
      <alignment vertical="center"/>
    </xf>
    <xf numFmtId="0" fontId="44" fillId="55" borderId="0" applyNumberFormat="0" applyBorder="0" applyAlignment="0" applyProtection="0">
      <alignment vertical="center"/>
    </xf>
    <xf numFmtId="179" fontId="64" fillId="0" borderId="1">
      <alignment vertical="center"/>
      <protection locked="0"/>
    </xf>
    <xf numFmtId="0" fontId="44" fillId="44" borderId="0" applyNumberFormat="0" applyBorder="0" applyAlignment="0" applyProtection="0">
      <alignment vertical="center"/>
    </xf>
    <xf numFmtId="0" fontId="44" fillId="42" borderId="0" applyNumberFormat="0" applyBorder="0" applyAlignment="0" applyProtection="0">
      <alignment vertical="center"/>
    </xf>
    <xf numFmtId="0" fontId="24" fillId="0" borderId="0">
      <alignment vertical="center"/>
    </xf>
    <xf numFmtId="43" fontId="44" fillId="0" borderId="0" applyFont="0" applyFill="0" applyBorder="0" applyAlignment="0" applyProtection="0">
      <alignment vertical="center"/>
    </xf>
    <xf numFmtId="1" fontId="64" fillId="0" borderId="1">
      <alignment vertical="center"/>
      <protection locked="0"/>
    </xf>
    <xf numFmtId="0" fontId="44" fillId="0" borderId="0">
      <alignment vertical="center"/>
    </xf>
    <xf numFmtId="0" fontId="44" fillId="0" borderId="0">
      <alignment vertical="center"/>
    </xf>
    <xf numFmtId="0" fontId="24" fillId="0" borderId="0">
      <alignment vertical="center"/>
    </xf>
    <xf numFmtId="0" fontId="13" fillId="0" borderId="0">
      <alignment vertical="center"/>
    </xf>
    <xf numFmtId="0" fontId="0" fillId="0" borderId="0">
      <alignment vertical="center"/>
    </xf>
    <xf numFmtId="0" fontId="24" fillId="0" borderId="0">
      <alignment vertical="center"/>
    </xf>
    <xf numFmtId="0" fontId="0" fillId="0" borderId="0">
      <alignment vertical="center"/>
    </xf>
    <xf numFmtId="0" fontId="47" fillId="0" borderId="0"/>
    <xf numFmtId="0" fontId="0" fillId="0" borderId="0"/>
    <xf numFmtId="0" fontId="44" fillId="0" borderId="0">
      <alignment vertical="center"/>
    </xf>
    <xf numFmtId="0" fontId="44" fillId="55" borderId="0" applyNumberFormat="0" applyBorder="0" applyAlignment="0" applyProtection="0">
      <alignment vertical="center"/>
    </xf>
    <xf numFmtId="179" fontId="64" fillId="0" borderId="1">
      <alignment vertical="center"/>
      <protection locked="0"/>
    </xf>
    <xf numFmtId="0" fontId="0" fillId="0" borderId="0">
      <alignment vertical="center"/>
    </xf>
    <xf numFmtId="0" fontId="61" fillId="48" borderId="0" applyNumberFormat="0" applyBorder="0" applyAlignment="0" applyProtection="0">
      <alignment vertical="center"/>
    </xf>
    <xf numFmtId="0" fontId="44" fillId="0" borderId="0">
      <alignment vertical="center"/>
    </xf>
    <xf numFmtId="0" fontId="63" fillId="48" borderId="0" applyNumberFormat="0" applyBorder="0" applyAlignment="0" applyProtection="0">
      <alignment vertical="center"/>
    </xf>
    <xf numFmtId="0" fontId="44" fillId="50" borderId="0" applyNumberFormat="0" applyBorder="0" applyAlignment="0" applyProtection="0">
      <alignment vertical="center"/>
    </xf>
    <xf numFmtId="0" fontId="0" fillId="0" borderId="0">
      <alignment vertical="center"/>
    </xf>
    <xf numFmtId="0" fontId="0" fillId="0" borderId="0" applyFont="0" applyFill="0" applyBorder="0" applyAlignment="0" applyProtection="0">
      <alignment vertical="center"/>
    </xf>
    <xf numFmtId="43" fontId="44" fillId="0" borderId="0" applyFont="0" applyFill="0" applyBorder="0" applyAlignment="0" applyProtection="0">
      <alignment vertical="center"/>
    </xf>
    <xf numFmtId="0" fontId="69" fillId="0" borderId="0" applyNumberFormat="0" applyFill="0" applyBorder="0" applyAlignment="0" applyProtection="0">
      <alignment vertical="center"/>
    </xf>
    <xf numFmtId="0" fontId="44" fillId="58" borderId="0" applyNumberFormat="0" applyBorder="0" applyAlignment="0" applyProtection="0">
      <alignment vertical="center"/>
    </xf>
    <xf numFmtId="0" fontId="69" fillId="0" borderId="45" applyNumberFormat="0" applyFill="0" applyAlignment="0" applyProtection="0">
      <alignment vertical="center"/>
    </xf>
    <xf numFmtId="0" fontId="0" fillId="0" borderId="0"/>
    <xf numFmtId="0" fontId="44" fillId="37" borderId="0" applyNumberFormat="0" applyBorder="0" applyAlignment="0" applyProtection="0">
      <alignment vertical="center"/>
    </xf>
    <xf numFmtId="0" fontId="44" fillId="39" borderId="0" applyNumberFormat="0" applyBorder="0" applyAlignment="0" applyProtection="0">
      <alignment vertical="center"/>
    </xf>
    <xf numFmtId="0" fontId="0" fillId="0" borderId="0"/>
    <xf numFmtId="0" fontId="52" fillId="53" borderId="0" applyNumberFormat="0" applyBorder="0" applyAlignment="0" applyProtection="0">
      <alignment vertical="center"/>
    </xf>
    <xf numFmtId="0" fontId="44" fillId="0" borderId="0">
      <alignment vertical="center"/>
    </xf>
    <xf numFmtId="0" fontId="55" fillId="0" borderId="0" applyNumberFormat="0" applyFill="0" applyBorder="0" applyAlignment="0" applyProtection="0">
      <alignment vertical="center"/>
    </xf>
    <xf numFmtId="0" fontId="44" fillId="0" borderId="0">
      <alignment vertical="center"/>
    </xf>
    <xf numFmtId="0" fontId="0" fillId="0" borderId="0">
      <alignment vertical="center"/>
    </xf>
    <xf numFmtId="0" fontId="66" fillId="0" borderId="0" applyNumberFormat="0" applyFill="0" applyBorder="0" applyAlignment="0" applyProtection="0">
      <alignment vertical="center"/>
    </xf>
    <xf numFmtId="0" fontId="0" fillId="0" borderId="0">
      <alignment vertical="center"/>
    </xf>
    <xf numFmtId="0" fontId="72" fillId="0" borderId="47" applyNumberFormat="0" applyFill="0" applyAlignment="0" applyProtection="0">
      <alignment vertical="center"/>
    </xf>
    <xf numFmtId="0" fontId="44" fillId="60" borderId="0" applyNumberFormat="0" applyBorder="0" applyAlignment="0" applyProtection="0">
      <alignment vertical="center"/>
    </xf>
    <xf numFmtId="0" fontId="44" fillId="39" borderId="0" applyNumberFormat="0" applyBorder="0" applyAlignment="0" applyProtection="0">
      <alignment vertical="center"/>
    </xf>
    <xf numFmtId="0" fontId="52" fillId="49" borderId="0" applyNumberFormat="0" applyBorder="0" applyAlignment="0" applyProtection="0">
      <alignment vertical="center"/>
    </xf>
    <xf numFmtId="0" fontId="44" fillId="0" borderId="0">
      <alignment vertical="center"/>
    </xf>
    <xf numFmtId="0" fontId="44" fillId="58" borderId="0" applyNumberFormat="0" applyBorder="0" applyAlignment="0" applyProtection="0">
      <alignment vertical="center"/>
    </xf>
    <xf numFmtId="0" fontId="0" fillId="0" borderId="0">
      <alignment vertical="center"/>
    </xf>
    <xf numFmtId="0" fontId="50" fillId="0" borderId="52" applyNumberFormat="0" applyFill="0" applyAlignment="0" applyProtection="0">
      <alignment vertical="center"/>
    </xf>
    <xf numFmtId="0" fontId="0" fillId="0" borderId="0">
      <alignment vertical="center"/>
    </xf>
    <xf numFmtId="0" fontId="0" fillId="0" borderId="0"/>
    <xf numFmtId="0" fontId="0" fillId="0" borderId="0">
      <alignment vertical="center"/>
    </xf>
    <xf numFmtId="0" fontId="44" fillId="0" borderId="0">
      <alignment vertical="center"/>
    </xf>
    <xf numFmtId="0" fontId="0" fillId="0" borderId="0">
      <alignment vertical="center"/>
    </xf>
    <xf numFmtId="0" fontId="44" fillId="48"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44" fillId="0" borderId="0">
      <alignment vertical="center"/>
    </xf>
    <xf numFmtId="0" fontId="45" fillId="37" borderId="0" applyNumberFormat="0" applyBorder="0" applyAlignment="0" applyProtection="0">
      <alignment vertical="center"/>
    </xf>
    <xf numFmtId="0" fontId="44" fillId="47" borderId="0" applyNumberFormat="0" applyBorder="0" applyAlignment="0" applyProtection="0">
      <alignment vertical="center"/>
    </xf>
    <xf numFmtId="0" fontId="0" fillId="0" borderId="0">
      <alignment vertical="center"/>
    </xf>
    <xf numFmtId="0" fontId="0" fillId="0" borderId="0"/>
    <xf numFmtId="0" fontId="70" fillId="0" borderId="46" applyNumberFormat="0" applyFill="0" applyAlignment="0" applyProtection="0">
      <alignment vertical="center"/>
    </xf>
    <xf numFmtId="43" fontId="44" fillId="0" borderId="0" applyFont="0" applyFill="0" applyBorder="0" applyAlignment="0" applyProtection="0">
      <alignment vertical="center"/>
    </xf>
    <xf numFmtId="0" fontId="0" fillId="0" borderId="0"/>
    <xf numFmtId="0" fontId="65" fillId="0" borderId="0" applyNumberForma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45" fillId="37" borderId="0" applyNumberFormat="0" applyBorder="0" applyAlignment="0" applyProtection="0">
      <alignment vertical="center"/>
    </xf>
    <xf numFmtId="0" fontId="0" fillId="0" borderId="0">
      <alignment vertical="center"/>
    </xf>
    <xf numFmtId="43" fontId="44" fillId="0" borderId="0" applyFont="0" applyFill="0" applyBorder="0" applyAlignment="0" applyProtection="0">
      <alignment vertical="center"/>
    </xf>
    <xf numFmtId="0" fontId="44" fillId="0" borderId="0">
      <alignment vertical="center"/>
    </xf>
    <xf numFmtId="0" fontId="44" fillId="55" borderId="0" applyNumberFormat="0" applyBorder="0" applyAlignment="0" applyProtection="0">
      <alignment vertical="center"/>
    </xf>
    <xf numFmtId="0" fontId="19" fillId="0" borderId="0"/>
    <xf numFmtId="0" fontId="58" fillId="48" borderId="0" applyNumberFormat="0" applyBorder="0" applyAlignment="0" applyProtection="0">
      <alignment vertical="center"/>
    </xf>
    <xf numFmtId="0" fontId="44" fillId="58" borderId="0" applyNumberFormat="0" applyBorder="0" applyAlignment="0" applyProtection="0">
      <alignment vertical="center"/>
    </xf>
    <xf numFmtId="0" fontId="0" fillId="0" borderId="0">
      <alignment vertical="center"/>
    </xf>
    <xf numFmtId="0" fontId="44" fillId="39" borderId="0" applyNumberFormat="0" applyBorder="0" applyAlignment="0" applyProtection="0">
      <alignment vertical="center"/>
    </xf>
    <xf numFmtId="0" fontId="44" fillId="0" borderId="0">
      <alignment vertical="center"/>
    </xf>
    <xf numFmtId="0" fontId="44" fillId="50" borderId="0" applyNumberFormat="0" applyBorder="0" applyAlignment="0" applyProtection="0">
      <alignment vertical="center"/>
    </xf>
    <xf numFmtId="43" fontId="0" fillId="0" borderId="0" applyFont="0" applyFill="0" applyBorder="0" applyAlignment="0" applyProtection="0">
      <alignment vertical="center"/>
    </xf>
    <xf numFmtId="0" fontId="44" fillId="47" borderId="0" applyNumberFormat="0" applyBorder="0" applyAlignment="0" applyProtection="0">
      <alignment vertical="center"/>
    </xf>
    <xf numFmtId="0" fontId="0" fillId="0" borderId="0"/>
    <xf numFmtId="0" fontId="44" fillId="44" borderId="0" applyNumberFormat="0" applyBorder="0" applyAlignment="0" applyProtection="0">
      <alignment vertical="center"/>
    </xf>
    <xf numFmtId="0" fontId="44" fillId="0" borderId="0">
      <alignment vertical="center"/>
    </xf>
    <xf numFmtId="43" fontId="44" fillId="0" borderId="0" applyFont="0" applyFill="0" applyBorder="0" applyAlignment="0" applyProtection="0">
      <alignment vertical="center"/>
    </xf>
    <xf numFmtId="0" fontId="0" fillId="0" borderId="0"/>
    <xf numFmtId="0" fontId="44" fillId="0" borderId="0">
      <alignment vertical="center"/>
    </xf>
    <xf numFmtId="0" fontId="44" fillId="37" borderId="0" applyNumberFormat="0" applyBorder="0" applyAlignment="0" applyProtection="0">
      <alignment vertical="center"/>
    </xf>
    <xf numFmtId="0" fontId="0" fillId="0" borderId="0"/>
    <xf numFmtId="0" fontId="13" fillId="0" borderId="0">
      <alignment vertical="center"/>
    </xf>
    <xf numFmtId="0" fontId="44" fillId="0" borderId="0">
      <alignment vertical="center"/>
    </xf>
    <xf numFmtId="0" fontId="44" fillId="37" borderId="0" applyNumberFormat="0" applyBorder="0" applyAlignment="0" applyProtection="0">
      <alignment vertical="center"/>
    </xf>
    <xf numFmtId="0" fontId="58" fillId="48" borderId="0" applyNumberFormat="0" applyBorder="0" applyAlignment="0" applyProtection="0">
      <alignment vertical="center"/>
    </xf>
    <xf numFmtId="0" fontId="24" fillId="0" borderId="0">
      <alignment vertical="center"/>
    </xf>
    <xf numFmtId="0" fontId="0" fillId="0" borderId="0"/>
    <xf numFmtId="0" fontId="0" fillId="0" borderId="0"/>
    <xf numFmtId="0" fontId="48" fillId="55" borderId="0" applyNumberFormat="0" applyBorder="0" applyAlignment="0" applyProtection="0">
      <alignment vertical="center"/>
    </xf>
    <xf numFmtId="0" fontId="45" fillId="37" borderId="0" applyNumberFormat="0" applyBorder="0" applyAlignment="0" applyProtection="0">
      <alignment vertical="center"/>
    </xf>
    <xf numFmtId="0" fontId="82" fillId="39" borderId="41" applyNumberFormat="0" applyAlignment="0" applyProtection="0">
      <alignment vertical="center"/>
    </xf>
    <xf numFmtId="0" fontId="24" fillId="0" borderId="0">
      <alignment vertical="center"/>
    </xf>
    <xf numFmtId="0" fontId="0" fillId="0" borderId="0">
      <alignment vertical="center"/>
    </xf>
    <xf numFmtId="0" fontId="48" fillId="52" borderId="0" applyNumberFormat="0" applyBorder="0" applyAlignment="0" applyProtection="0">
      <alignment vertical="center"/>
    </xf>
    <xf numFmtId="0" fontId="0" fillId="0" borderId="0">
      <alignment vertical="center"/>
    </xf>
    <xf numFmtId="0" fontId="13" fillId="0" borderId="0">
      <alignment vertical="center"/>
    </xf>
    <xf numFmtId="0" fontId="0" fillId="0" borderId="0"/>
    <xf numFmtId="0" fontId="0" fillId="0" borderId="0"/>
    <xf numFmtId="0" fontId="0" fillId="0" borderId="0">
      <alignment vertical="center"/>
    </xf>
    <xf numFmtId="0" fontId="0" fillId="0" borderId="0">
      <alignment vertical="center"/>
    </xf>
    <xf numFmtId="0" fontId="62" fillId="0" borderId="0" applyNumberFormat="0" applyFill="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0" fontId="0" fillId="0" borderId="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24" fillId="0" borderId="0">
      <alignment vertical="center"/>
    </xf>
    <xf numFmtId="0" fontId="77" fillId="0" borderId="0"/>
    <xf numFmtId="43" fontId="44" fillId="0" borderId="0" applyFont="0" applyFill="0" applyBorder="0" applyAlignment="0" applyProtection="0">
      <alignment vertical="center"/>
    </xf>
    <xf numFmtId="0" fontId="24" fillId="0" borderId="0">
      <alignment vertical="center"/>
    </xf>
    <xf numFmtId="0" fontId="0" fillId="0" borderId="0">
      <alignment vertical="center"/>
    </xf>
    <xf numFmtId="0" fontId="0" fillId="0" borderId="0"/>
    <xf numFmtId="0" fontId="0" fillId="0" borderId="0">
      <alignment vertical="center"/>
    </xf>
    <xf numFmtId="0" fontId="44" fillId="0" borderId="0" applyProtection="0">
      <alignment vertical="center"/>
    </xf>
    <xf numFmtId="0" fontId="44" fillId="60"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xf numFmtId="0" fontId="52" fillId="51" borderId="0" applyNumberFormat="0" applyBorder="0" applyAlignment="0" applyProtection="0">
      <alignment vertical="center"/>
    </xf>
    <xf numFmtId="0" fontId="48" fillId="52" borderId="0" applyNumberFormat="0" applyBorder="0" applyAlignment="0" applyProtection="0">
      <alignment vertical="center"/>
    </xf>
    <xf numFmtId="0" fontId="58" fillId="48" borderId="0" applyNumberFormat="0" applyBorder="0" applyAlignment="0" applyProtection="0">
      <alignment vertical="center"/>
    </xf>
    <xf numFmtId="0" fontId="0" fillId="0" borderId="0"/>
    <xf numFmtId="0" fontId="24" fillId="0" borderId="0">
      <alignment vertical="center"/>
    </xf>
    <xf numFmtId="0" fontId="44" fillId="38" borderId="0" applyNumberFormat="0" applyBorder="0" applyAlignment="0" applyProtection="0">
      <alignment vertical="center"/>
    </xf>
    <xf numFmtId="43" fontId="44" fillId="0" borderId="0" applyFont="0" applyFill="0" applyBorder="0" applyAlignment="0" applyProtection="0">
      <alignment vertical="center"/>
    </xf>
    <xf numFmtId="0" fontId="44" fillId="0" borderId="0" applyProtection="0">
      <alignment vertical="center"/>
    </xf>
    <xf numFmtId="0" fontId="0" fillId="0" borderId="0">
      <alignment vertical="center"/>
    </xf>
    <xf numFmtId="0" fontId="0" fillId="0" borderId="0"/>
    <xf numFmtId="0" fontId="48" fillId="38" borderId="0" applyNumberFormat="0" applyBorder="0" applyAlignment="0" applyProtection="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83" fillId="61" borderId="53" applyNumberFormat="0" applyAlignment="0" applyProtection="0">
      <alignment vertical="center"/>
    </xf>
    <xf numFmtId="0" fontId="58" fillId="48" borderId="0" applyNumberFormat="0" applyBorder="0" applyAlignment="0" applyProtection="0">
      <alignment vertical="center"/>
    </xf>
    <xf numFmtId="0" fontId="44" fillId="0" borderId="0">
      <alignment vertical="center"/>
    </xf>
    <xf numFmtId="0" fontId="70" fillId="0" borderId="46" applyNumberFormat="0" applyFill="0" applyAlignment="0" applyProtection="0">
      <alignment vertical="center"/>
    </xf>
    <xf numFmtId="0" fontId="44" fillId="60" borderId="0" applyNumberFormat="0" applyBorder="0" applyAlignment="0" applyProtection="0">
      <alignment vertical="center"/>
    </xf>
    <xf numFmtId="0" fontId="72" fillId="0" borderId="47" applyNumberFormat="0" applyFill="0" applyAlignment="0" applyProtection="0">
      <alignment vertical="center"/>
    </xf>
    <xf numFmtId="0" fontId="0" fillId="0" borderId="0">
      <alignment vertical="center"/>
    </xf>
    <xf numFmtId="0" fontId="47" fillId="0" borderId="0">
      <alignment vertical="center"/>
    </xf>
    <xf numFmtId="0" fontId="0" fillId="0" borderId="0"/>
    <xf numFmtId="0" fontId="51" fillId="0" borderId="0" applyNumberFormat="0" applyFill="0" applyBorder="0" applyAlignment="0" applyProtection="0">
      <alignment vertical="top"/>
    </xf>
    <xf numFmtId="0" fontId="0" fillId="0" borderId="0"/>
    <xf numFmtId="0" fontId="0" fillId="0" borderId="0">
      <alignment vertical="center"/>
    </xf>
    <xf numFmtId="0" fontId="0" fillId="0" borderId="0"/>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70" fillId="0" borderId="46" applyNumberFormat="0" applyFill="0" applyAlignment="0" applyProtection="0">
      <alignment vertical="center"/>
    </xf>
    <xf numFmtId="0" fontId="0" fillId="0" borderId="0">
      <alignment vertical="center"/>
    </xf>
    <xf numFmtId="0" fontId="0" fillId="0" borderId="0">
      <alignment vertical="center"/>
    </xf>
    <xf numFmtId="0" fontId="54" fillId="0" borderId="0">
      <alignment vertical="center"/>
    </xf>
    <xf numFmtId="43" fontId="44" fillId="0" borderId="0" applyFont="0" applyFill="0" applyBorder="0" applyAlignment="0" applyProtection="0">
      <alignment vertical="center"/>
    </xf>
    <xf numFmtId="0" fontId="0" fillId="0" borderId="0"/>
    <xf numFmtId="43" fontId="44" fillId="0" borderId="0" applyFont="0" applyFill="0" applyBorder="0" applyAlignment="0" applyProtection="0">
      <alignment vertical="center"/>
    </xf>
    <xf numFmtId="0" fontId="0" fillId="0" borderId="0">
      <alignment vertical="center"/>
    </xf>
    <xf numFmtId="0" fontId="0" fillId="0" borderId="0"/>
    <xf numFmtId="0" fontId="44" fillId="50" borderId="0" applyNumberFormat="0" applyBorder="0" applyAlignment="0" applyProtection="0">
      <alignment vertical="center"/>
    </xf>
    <xf numFmtId="0" fontId="44" fillId="0" borderId="0">
      <alignment vertical="center"/>
    </xf>
    <xf numFmtId="0" fontId="44" fillId="0" borderId="0">
      <alignment vertical="center"/>
    </xf>
    <xf numFmtId="0" fontId="53" fillId="0" borderId="39" applyNumberFormat="0" applyFill="0" applyAlignment="0" applyProtection="0">
      <alignment vertical="center"/>
    </xf>
    <xf numFmtId="0" fontId="44" fillId="37"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19" fillId="0" borderId="0">
      <alignment vertical="center"/>
    </xf>
    <xf numFmtId="43" fontId="0" fillId="0" borderId="0" applyFont="0" applyFill="0" applyBorder="0" applyAlignment="0" applyProtection="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24" fillId="0" borderId="0">
      <alignment vertical="center"/>
    </xf>
    <xf numFmtId="0" fontId="48" fillId="51" borderId="0" applyNumberFormat="0" applyBorder="0" applyAlignment="0" applyProtection="0">
      <alignment vertical="center"/>
    </xf>
    <xf numFmtId="0" fontId="44" fillId="0" borderId="0">
      <alignment vertical="center"/>
    </xf>
    <xf numFmtId="0" fontId="44" fillId="47" borderId="0" applyNumberFormat="0" applyBorder="0" applyAlignment="0" applyProtection="0">
      <alignment vertical="center"/>
    </xf>
    <xf numFmtId="0" fontId="24" fillId="0" borderId="0">
      <alignment vertical="center"/>
    </xf>
    <xf numFmtId="0" fontId="0" fillId="0" borderId="0">
      <alignment vertical="center"/>
    </xf>
    <xf numFmtId="0" fontId="0" fillId="0" borderId="0"/>
    <xf numFmtId="0" fontId="44" fillId="0" borderId="0">
      <alignment vertical="center"/>
    </xf>
    <xf numFmtId="0" fontId="52" fillId="52" borderId="0" applyNumberFormat="0" applyBorder="0" applyAlignment="0" applyProtection="0">
      <alignment vertical="center"/>
    </xf>
    <xf numFmtId="43" fontId="44" fillId="0" borderId="0" applyFont="0" applyFill="0" applyBorder="0" applyAlignment="0" applyProtection="0">
      <alignment vertical="center"/>
    </xf>
    <xf numFmtId="0" fontId="58" fillId="48" borderId="0" applyNumberFormat="0" applyBorder="0" applyAlignment="0" applyProtection="0">
      <alignment vertical="center"/>
    </xf>
    <xf numFmtId="0" fontId="44" fillId="58" borderId="0" applyNumberFormat="0" applyBorder="0" applyAlignment="0" applyProtection="0">
      <alignment vertical="center"/>
    </xf>
    <xf numFmtId="0" fontId="24" fillId="0" borderId="0">
      <alignment vertical="center"/>
    </xf>
    <xf numFmtId="0" fontId="84" fillId="0" borderId="39" applyNumberFormat="0" applyFill="0" applyAlignment="0" applyProtection="0">
      <alignment vertical="center"/>
    </xf>
    <xf numFmtId="0" fontId="0" fillId="0" borderId="0"/>
    <xf numFmtId="0" fontId="44" fillId="0" borderId="0">
      <alignment vertical="center"/>
    </xf>
    <xf numFmtId="0" fontId="0" fillId="0" borderId="0">
      <alignment vertical="center"/>
    </xf>
    <xf numFmtId="0" fontId="0" fillId="0" borderId="0"/>
    <xf numFmtId="0" fontId="44" fillId="37" borderId="0" applyNumberFormat="0" applyBorder="0" applyAlignment="0" applyProtection="0">
      <alignment vertical="center"/>
    </xf>
    <xf numFmtId="0" fontId="44" fillId="44" borderId="0" applyNumberFormat="0" applyBorder="0" applyAlignment="0" applyProtection="0">
      <alignment vertical="center"/>
    </xf>
    <xf numFmtId="0" fontId="44" fillId="47" borderId="0" applyNumberFormat="0" applyBorder="0" applyAlignment="0" applyProtection="0">
      <alignment vertical="center"/>
    </xf>
    <xf numFmtId="0" fontId="44" fillId="44" borderId="0" applyNumberFormat="0" applyBorder="0" applyAlignment="0" applyProtection="0">
      <alignment vertical="center"/>
    </xf>
    <xf numFmtId="0" fontId="0" fillId="0" borderId="0"/>
    <xf numFmtId="0" fontId="85" fillId="61" borderId="53" applyNumberFormat="0" applyAlignment="0" applyProtection="0">
      <alignment vertical="center"/>
    </xf>
    <xf numFmtId="0" fontId="44" fillId="0" borderId="0" applyProtection="0">
      <alignment vertical="center"/>
    </xf>
    <xf numFmtId="0" fontId="44" fillId="44" borderId="0" applyNumberFormat="0" applyBorder="0" applyAlignment="0" applyProtection="0">
      <alignment vertical="center"/>
    </xf>
    <xf numFmtId="0" fontId="0" fillId="0" borderId="0"/>
    <xf numFmtId="0" fontId="0" fillId="0" borderId="0"/>
    <xf numFmtId="43" fontId="44" fillId="0" borderId="0" applyFont="0" applyFill="0" applyBorder="0" applyAlignment="0" applyProtection="0">
      <alignment vertical="center"/>
    </xf>
    <xf numFmtId="0" fontId="0" fillId="0" borderId="0"/>
    <xf numFmtId="0" fontId="44" fillId="0" borderId="0" applyProtection="0">
      <alignment vertical="center"/>
    </xf>
    <xf numFmtId="0" fontId="83" fillId="61" borderId="53" applyNumberFormat="0" applyAlignment="0" applyProtection="0">
      <alignment vertical="center"/>
    </xf>
    <xf numFmtId="0" fontId="0" fillId="0" borderId="0">
      <alignment vertical="center"/>
    </xf>
    <xf numFmtId="0" fontId="0" fillId="0" borderId="0">
      <alignment vertical="center"/>
    </xf>
    <xf numFmtId="0" fontId="0" fillId="0" borderId="0"/>
    <xf numFmtId="0" fontId="48" fillId="53" borderId="0" applyNumberFormat="0" applyBorder="0" applyAlignment="0" applyProtection="0">
      <alignment vertical="center"/>
    </xf>
    <xf numFmtId="0" fontId="0" fillId="0" borderId="0"/>
    <xf numFmtId="0" fontId="48" fillId="52" borderId="0" applyNumberFormat="0" applyBorder="0" applyAlignment="0" applyProtection="0">
      <alignment vertical="center"/>
    </xf>
    <xf numFmtId="0" fontId="86" fillId="0" borderId="0"/>
    <xf numFmtId="0" fontId="44" fillId="58"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45" fillId="37" borderId="0" applyNumberFormat="0" applyBorder="0" applyAlignment="0" applyProtection="0">
      <alignment vertical="center"/>
    </xf>
    <xf numFmtId="43" fontId="44" fillId="0" borderId="0" applyFont="0" applyFill="0" applyBorder="0" applyAlignment="0" applyProtection="0">
      <alignment vertical="center"/>
    </xf>
    <xf numFmtId="0" fontId="58" fillId="48" borderId="0" applyNumberFormat="0" applyBorder="0" applyAlignment="0" applyProtection="0">
      <alignment vertical="center"/>
    </xf>
    <xf numFmtId="0" fontId="44" fillId="48" borderId="0" applyNumberFormat="0" applyBorder="0" applyAlignment="0" applyProtection="0">
      <alignment vertical="center"/>
    </xf>
    <xf numFmtId="0" fontId="0" fillId="0" borderId="0"/>
    <xf numFmtId="0" fontId="0" fillId="0" borderId="0"/>
    <xf numFmtId="0" fontId="44" fillId="47" borderId="0" applyNumberFormat="0" applyBorder="0" applyAlignment="0" applyProtection="0">
      <alignment vertical="center"/>
    </xf>
    <xf numFmtId="0" fontId="44" fillId="0" borderId="0">
      <alignment vertical="center"/>
    </xf>
    <xf numFmtId="0" fontId="0" fillId="0" borderId="0"/>
    <xf numFmtId="0" fontId="52" fillId="38" borderId="0" applyNumberFormat="0" applyBorder="0" applyAlignment="0" applyProtection="0">
      <alignment vertical="center"/>
    </xf>
    <xf numFmtId="0" fontId="0" fillId="0" borderId="0">
      <alignment vertical="center"/>
    </xf>
    <xf numFmtId="0" fontId="44" fillId="47" borderId="0" applyNumberFormat="0" applyBorder="0" applyAlignment="0" applyProtection="0">
      <alignment vertical="center"/>
    </xf>
    <xf numFmtId="0" fontId="44" fillId="0" borderId="0" applyProtection="0">
      <alignment vertical="center"/>
    </xf>
    <xf numFmtId="0" fontId="47" fillId="0" borderId="0">
      <alignment vertical="center"/>
    </xf>
    <xf numFmtId="0" fontId="0" fillId="0" borderId="0"/>
    <xf numFmtId="0" fontId="44" fillId="0" borderId="0">
      <alignment vertical="center"/>
    </xf>
    <xf numFmtId="0" fontId="24" fillId="0" borderId="0">
      <alignment vertical="center"/>
    </xf>
    <xf numFmtId="0" fontId="0" fillId="0" borderId="0"/>
    <xf numFmtId="0" fontId="44" fillId="60" borderId="0" applyNumberFormat="0" applyBorder="0" applyAlignment="0" applyProtection="0">
      <alignment vertical="center"/>
    </xf>
    <xf numFmtId="43" fontId="44" fillId="0" borderId="0" applyFont="0" applyFill="0" applyBorder="0" applyAlignment="0" applyProtection="0">
      <alignment vertical="center"/>
    </xf>
    <xf numFmtId="0" fontId="44" fillId="0" borderId="0">
      <alignment vertical="center"/>
    </xf>
    <xf numFmtId="0" fontId="48" fillId="55" borderId="0" applyNumberFormat="0" applyBorder="0" applyAlignment="0" applyProtection="0">
      <alignment vertical="center"/>
    </xf>
    <xf numFmtId="0" fontId="0" fillId="0" borderId="0">
      <alignment vertical="center"/>
    </xf>
    <xf numFmtId="0" fontId="0" fillId="0" borderId="0">
      <alignment vertical="center"/>
    </xf>
    <xf numFmtId="0" fontId="48" fillId="59" borderId="0" applyNumberFormat="0" applyBorder="0" applyAlignment="0" applyProtection="0">
      <alignment vertical="center"/>
    </xf>
    <xf numFmtId="0" fontId="0" fillId="0" borderId="0">
      <alignment vertical="center"/>
    </xf>
    <xf numFmtId="0" fontId="0" fillId="0" borderId="0">
      <alignment vertical="center"/>
    </xf>
    <xf numFmtId="0" fontId="44" fillId="0" borderId="0" applyProtection="0">
      <alignment vertical="center"/>
    </xf>
    <xf numFmtId="0" fontId="58"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44" fillId="0" borderId="0">
      <alignment vertical="center"/>
    </xf>
    <xf numFmtId="0" fontId="0" fillId="0" borderId="0">
      <alignment vertical="center"/>
    </xf>
    <xf numFmtId="0" fontId="44" fillId="0" borderId="0" applyProtection="0">
      <alignment vertical="center"/>
    </xf>
    <xf numFmtId="0" fontId="44" fillId="48" borderId="0" applyNumberFormat="0" applyBorder="0" applyAlignment="0" applyProtection="0">
      <alignment vertical="center"/>
    </xf>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52" fillId="43" borderId="0" applyNumberFormat="0" applyBorder="0" applyAlignment="0" applyProtection="0">
      <alignment vertical="center"/>
    </xf>
    <xf numFmtId="0" fontId="0" fillId="0" borderId="0"/>
    <xf numFmtId="0" fontId="58" fillId="48"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66" fillId="0" borderId="0" applyNumberFormat="0" applyFill="0" applyBorder="0" applyAlignment="0" applyProtection="0">
      <alignment vertical="center"/>
    </xf>
    <xf numFmtId="0" fontId="58" fillId="48" borderId="0" applyNumberFormat="0" applyBorder="0" applyAlignment="0" applyProtection="0">
      <alignment vertical="center"/>
    </xf>
    <xf numFmtId="0" fontId="0" fillId="0" borderId="0">
      <alignment vertical="center"/>
    </xf>
    <xf numFmtId="0" fontId="24" fillId="0" borderId="0">
      <alignment vertical="center"/>
    </xf>
    <xf numFmtId="0" fontId="0" fillId="0" borderId="0">
      <alignment vertical="center"/>
    </xf>
    <xf numFmtId="0" fontId="0" fillId="0" borderId="0"/>
    <xf numFmtId="0" fontId="0" fillId="0" borderId="0"/>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0" fontId="44" fillId="49" borderId="0" applyNumberFormat="0" applyBorder="0" applyAlignment="0" applyProtection="0">
      <alignment vertical="center"/>
    </xf>
    <xf numFmtId="0" fontId="44" fillId="55" borderId="0" applyNumberFormat="0" applyBorder="0" applyAlignment="0" applyProtection="0">
      <alignment vertical="center"/>
    </xf>
    <xf numFmtId="0" fontId="44" fillId="0" borderId="0">
      <alignment vertical="center"/>
    </xf>
    <xf numFmtId="0" fontId="24" fillId="0" borderId="0">
      <alignment vertical="center"/>
    </xf>
    <xf numFmtId="0" fontId="0" fillId="0" borderId="0">
      <alignment vertical="center"/>
    </xf>
    <xf numFmtId="0" fontId="52" fillId="52" borderId="0" applyNumberFormat="0" applyBorder="0" applyAlignment="0" applyProtection="0">
      <alignment vertical="center"/>
    </xf>
    <xf numFmtId="0" fontId="44" fillId="45" borderId="0" applyNumberFormat="0" applyBorder="0" applyAlignment="0" applyProtection="0">
      <alignment vertical="center"/>
    </xf>
    <xf numFmtId="43" fontId="44" fillId="0" borderId="0" applyFont="0" applyFill="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44" fillId="49" borderId="0" applyNumberFormat="0" applyBorder="0" applyAlignment="0" applyProtection="0">
      <alignment vertical="center"/>
    </xf>
    <xf numFmtId="0" fontId="0" fillId="0" borderId="0">
      <alignment vertical="center"/>
    </xf>
    <xf numFmtId="0" fontId="0" fillId="0" borderId="0"/>
    <xf numFmtId="0" fontId="44" fillId="0" borderId="0">
      <alignment vertical="center"/>
    </xf>
    <xf numFmtId="0" fontId="81" fillId="38" borderId="0" applyNumberFormat="0" applyBorder="0" applyAlignment="0" applyProtection="0">
      <alignment vertical="center"/>
    </xf>
    <xf numFmtId="0" fontId="48" fillId="55" borderId="0" applyNumberFormat="0" applyBorder="0" applyAlignment="0" applyProtection="0">
      <alignment vertical="center"/>
    </xf>
    <xf numFmtId="0" fontId="58" fillId="48" borderId="0" applyNumberFormat="0" applyBorder="0" applyAlignment="0" applyProtection="0">
      <alignment vertical="center"/>
    </xf>
    <xf numFmtId="0" fontId="48" fillId="52" borderId="0" applyNumberFormat="0" applyBorder="0" applyAlignment="0" applyProtection="0">
      <alignment vertical="center"/>
    </xf>
    <xf numFmtId="0" fontId="0" fillId="0" borderId="0">
      <alignment vertical="center"/>
    </xf>
    <xf numFmtId="0" fontId="0" fillId="0" borderId="0"/>
    <xf numFmtId="0" fontId="44" fillId="0" borderId="0">
      <alignment vertical="center"/>
    </xf>
    <xf numFmtId="0" fontId="0" fillId="0" borderId="0"/>
    <xf numFmtId="0" fontId="44" fillId="50"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xf numFmtId="0" fontId="44" fillId="60" borderId="0" applyNumberFormat="0" applyBorder="0" applyAlignment="0" applyProtection="0">
      <alignment vertical="center"/>
    </xf>
    <xf numFmtId="0" fontId="44" fillId="55" borderId="0" applyNumberFormat="0" applyBorder="0" applyAlignment="0" applyProtection="0">
      <alignment vertical="center"/>
    </xf>
    <xf numFmtId="0" fontId="0" fillId="0" borderId="0">
      <alignment vertical="center"/>
    </xf>
    <xf numFmtId="0" fontId="0" fillId="0" borderId="0">
      <alignment vertical="center"/>
    </xf>
    <xf numFmtId="0" fontId="44" fillId="0" borderId="0" applyProtection="0">
      <alignment vertical="center"/>
    </xf>
    <xf numFmtId="0" fontId="0" fillId="0" borderId="0"/>
    <xf numFmtId="0" fontId="58" fillId="48" borderId="0" applyNumberFormat="0" applyBorder="0" applyAlignment="0" applyProtection="0">
      <alignment vertical="center"/>
    </xf>
    <xf numFmtId="0" fontId="0" fillId="0" borderId="0">
      <alignment vertical="center"/>
    </xf>
    <xf numFmtId="0" fontId="44" fillId="0" borderId="0">
      <alignment vertical="center"/>
    </xf>
    <xf numFmtId="0" fontId="44" fillId="0" borderId="0">
      <alignment vertical="center"/>
    </xf>
    <xf numFmtId="0" fontId="44" fillId="0" borderId="0">
      <alignment vertical="center"/>
    </xf>
    <xf numFmtId="0" fontId="44" fillId="60" borderId="0" applyNumberFormat="0" applyBorder="0" applyAlignment="0" applyProtection="0">
      <alignment vertical="center"/>
    </xf>
    <xf numFmtId="0" fontId="0" fillId="0" borderId="0"/>
    <xf numFmtId="0" fontId="44" fillId="44" borderId="0" applyNumberFormat="0" applyBorder="0" applyAlignment="0" applyProtection="0">
      <alignment vertical="center"/>
    </xf>
    <xf numFmtId="0" fontId="24" fillId="0" borderId="0">
      <alignment vertical="center"/>
    </xf>
    <xf numFmtId="0" fontId="52" fillId="51" borderId="0" applyNumberFormat="0" applyBorder="0" applyAlignment="0" applyProtection="0">
      <alignment vertical="center"/>
    </xf>
    <xf numFmtId="0" fontId="44" fillId="0" borderId="0">
      <alignment vertical="center"/>
    </xf>
    <xf numFmtId="0" fontId="0" fillId="0" borderId="0"/>
    <xf numFmtId="0" fontId="45" fillId="37" borderId="0" applyNumberFormat="0" applyBorder="0" applyAlignment="0" applyProtection="0">
      <alignment vertical="center"/>
    </xf>
    <xf numFmtId="177" fontId="0" fillId="0" borderId="0" applyFont="0" applyFill="0" applyBorder="0" applyAlignment="0" applyProtection="0">
      <alignment vertical="center"/>
    </xf>
    <xf numFmtId="0" fontId="0" fillId="0" borderId="0"/>
    <xf numFmtId="0" fontId="0" fillId="0" borderId="0"/>
    <xf numFmtId="0" fontId="48" fillId="59" borderId="0" applyNumberFormat="0" applyBorder="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0" fillId="0" borderId="0"/>
    <xf numFmtId="0" fontId="24" fillId="0" borderId="0">
      <alignment vertical="center"/>
    </xf>
    <xf numFmtId="0" fontId="0" fillId="0" borderId="0">
      <alignment vertical="center"/>
    </xf>
    <xf numFmtId="0" fontId="0" fillId="0" borderId="0">
      <alignment vertical="center"/>
    </xf>
    <xf numFmtId="0" fontId="0" fillId="0" borderId="0"/>
    <xf numFmtId="0" fontId="58" fillId="48" borderId="0" applyNumberFormat="0" applyBorder="0" applyAlignment="0" applyProtection="0">
      <alignment vertical="center"/>
    </xf>
    <xf numFmtId="0" fontId="44" fillId="45" borderId="0" applyNumberFormat="0" applyBorder="0" applyAlignment="0" applyProtection="0">
      <alignment vertical="center"/>
    </xf>
    <xf numFmtId="0" fontId="0" fillId="0" borderId="0">
      <alignment vertical="center"/>
    </xf>
    <xf numFmtId="0" fontId="0" fillId="0" borderId="0"/>
    <xf numFmtId="0" fontId="49" fillId="37" borderId="0" applyNumberFormat="0" applyBorder="0" applyAlignment="0" applyProtection="0">
      <alignment vertical="center"/>
    </xf>
    <xf numFmtId="0" fontId="52" fillId="49" borderId="0" applyNumberFormat="0" applyBorder="0" applyAlignment="0" applyProtection="0">
      <alignment vertical="center"/>
    </xf>
    <xf numFmtId="0" fontId="24" fillId="0" borderId="0">
      <alignment vertical="center"/>
    </xf>
    <xf numFmtId="43" fontId="0" fillId="0" borderId="0" applyFont="0" applyFill="0" applyBorder="0" applyAlignment="0" applyProtection="0"/>
    <xf numFmtId="0" fontId="44" fillId="0" borderId="0" applyProtection="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48" fillId="62" borderId="0" applyNumberFormat="0" applyBorder="0" applyAlignment="0" applyProtection="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44" fillId="0" borderId="0">
      <alignment vertical="center"/>
    </xf>
    <xf numFmtId="0" fontId="0" fillId="0" borderId="0">
      <alignment vertical="center"/>
    </xf>
    <xf numFmtId="0" fontId="0" fillId="0" borderId="0"/>
    <xf numFmtId="0" fontId="44" fillId="0" borderId="0">
      <alignment vertical="center"/>
    </xf>
    <xf numFmtId="0" fontId="0" fillId="0" borderId="0"/>
    <xf numFmtId="0" fontId="0" fillId="0" borderId="0">
      <alignment vertical="center"/>
    </xf>
    <xf numFmtId="0" fontId="87" fillId="0" borderId="0">
      <alignment vertical="center"/>
    </xf>
    <xf numFmtId="43" fontId="44" fillId="0" borderId="0" applyFont="0" applyFill="0" applyBorder="0" applyAlignment="0" applyProtection="0">
      <alignment vertical="center"/>
    </xf>
    <xf numFmtId="0" fontId="50" fillId="0" borderId="52" applyNumberFormat="0" applyFill="0" applyAlignment="0" applyProtection="0">
      <alignment vertical="center"/>
    </xf>
    <xf numFmtId="0" fontId="0" fillId="0" borderId="0">
      <alignment vertical="center"/>
    </xf>
    <xf numFmtId="0" fontId="44" fillId="0" borderId="0">
      <alignment vertical="center"/>
    </xf>
    <xf numFmtId="0" fontId="48" fillId="52"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44" fillId="55" borderId="0" applyNumberFormat="0" applyBorder="0" applyAlignment="0" applyProtection="0">
      <alignment vertical="center"/>
    </xf>
    <xf numFmtId="0" fontId="0" fillId="0" borderId="0"/>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pplyProtection="0">
      <alignment vertical="center"/>
    </xf>
    <xf numFmtId="0" fontId="0" fillId="0" borderId="0"/>
    <xf numFmtId="0" fontId="24" fillId="0" borderId="0">
      <alignment vertical="center"/>
    </xf>
    <xf numFmtId="0" fontId="48" fillId="43" borderId="0" applyNumberFormat="0" applyBorder="0" applyAlignment="0" applyProtection="0">
      <alignment vertical="center"/>
    </xf>
    <xf numFmtId="0" fontId="0" fillId="0" borderId="0"/>
    <xf numFmtId="43" fontId="44" fillId="0" borderId="0" applyFont="0" applyFill="0" applyBorder="0" applyAlignment="0" applyProtection="0">
      <alignment vertical="center"/>
    </xf>
    <xf numFmtId="0" fontId="52" fillId="52" borderId="0" applyNumberFormat="0" applyBorder="0" applyAlignment="0" applyProtection="0">
      <alignment vertical="center"/>
    </xf>
    <xf numFmtId="0" fontId="44" fillId="44" borderId="0" applyNumberFormat="0" applyBorder="0" applyAlignment="0" applyProtection="0">
      <alignment vertical="center"/>
    </xf>
    <xf numFmtId="0" fontId="0" fillId="0" borderId="0">
      <alignment vertical="center"/>
    </xf>
    <xf numFmtId="0" fontId="44" fillId="0" borderId="0">
      <alignment vertical="center"/>
    </xf>
    <xf numFmtId="0" fontId="0" fillId="0" borderId="0"/>
    <xf numFmtId="0" fontId="0" fillId="0" borderId="0">
      <alignment vertical="center"/>
    </xf>
    <xf numFmtId="0" fontId="0" fillId="0" borderId="0">
      <alignment vertical="center"/>
    </xf>
    <xf numFmtId="0" fontId="44" fillId="0" borderId="0">
      <alignment vertical="center"/>
    </xf>
    <xf numFmtId="0" fontId="0" fillId="0" borderId="0"/>
    <xf numFmtId="0" fontId="45" fillId="37" borderId="0" applyNumberFormat="0" applyBorder="0" applyAlignment="0" applyProtection="0">
      <alignment vertical="center"/>
    </xf>
    <xf numFmtId="0" fontId="0" fillId="0" borderId="0">
      <alignment vertical="center"/>
    </xf>
    <xf numFmtId="0" fontId="44" fillId="45" borderId="0" applyNumberFormat="0" applyBorder="0" applyAlignment="0" applyProtection="0">
      <alignment vertical="center"/>
    </xf>
    <xf numFmtId="0" fontId="0" fillId="0" borderId="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44" fillId="0" borderId="0">
      <alignment vertical="center"/>
    </xf>
    <xf numFmtId="0" fontId="19" fillId="0" borderId="0">
      <alignment vertical="center"/>
    </xf>
    <xf numFmtId="0" fontId="0" fillId="0" borderId="0">
      <alignment vertical="center"/>
    </xf>
    <xf numFmtId="0" fontId="48" fillId="57" borderId="0" applyNumberFormat="0" applyBorder="0" applyAlignment="0" applyProtection="0">
      <alignment vertical="center"/>
    </xf>
    <xf numFmtId="0" fontId="0" fillId="0" borderId="0">
      <alignment vertical="center"/>
    </xf>
    <xf numFmtId="0" fontId="0" fillId="0" borderId="0"/>
    <xf numFmtId="0" fontId="62" fillId="0" borderId="42" applyNumberFormat="0" applyFill="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88" fillId="0" borderId="0"/>
    <xf numFmtId="0" fontId="0" fillId="0" borderId="0">
      <alignment vertical="center"/>
    </xf>
    <xf numFmtId="0" fontId="44" fillId="0" borderId="0">
      <alignment vertical="center"/>
    </xf>
    <xf numFmtId="0" fontId="52" fillId="52" borderId="0" applyNumberFormat="0" applyBorder="0" applyAlignment="0" applyProtection="0">
      <alignment vertical="center"/>
    </xf>
    <xf numFmtId="177" fontId="0" fillId="0" borderId="0" applyFont="0" applyFill="0" applyBorder="0" applyAlignment="0" applyProtection="0">
      <alignment vertical="center"/>
    </xf>
    <xf numFmtId="0" fontId="44" fillId="46"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4" fillId="0" borderId="0">
      <alignment vertical="center"/>
    </xf>
    <xf numFmtId="0" fontId="0" fillId="0" borderId="0"/>
    <xf numFmtId="0" fontId="0" fillId="0" borderId="0"/>
    <xf numFmtId="0" fontId="44" fillId="44" borderId="0" applyNumberFormat="0" applyBorder="0" applyAlignment="0" applyProtection="0">
      <alignment vertical="center"/>
    </xf>
    <xf numFmtId="0" fontId="0" fillId="0" borderId="0"/>
    <xf numFmtId="0" fontId="44" fillId="39" borderId="0" applyNumberFormat="0" applyBorder="0" applyAlignment="0" applyProtection="0">
      <alignment vertical="center"/>
    </xf>
    <xf numFmtId="0" fontId="46" fillId="38" borderId="37" applyNumberFormat="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alignment vertical="center"/>
    </xf>
    <xf numFmtId="0" fontId="44" fillId="0" borderId="0" applyProtection="0">
      <alignment vertical="center"/>
    </xf>
    <xf numFmtId="0" fontId="44" fillId="48"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0" fillId="0" borderId="0"/>
    <xf numFmtId="0" fontId="0" fillId="0" borderId="0"/>
    <xf numFmtId="0" fontId="44" fillId="44" borderId="0" applyNumberFormat="0" applyBorder="0" applyAlignment="0" applyProtection="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44" fillId="39" borderId="0" applyNumberFormat="0" applyBorder="0" applyAlignment="0" applyProtection="0">
      <alignment vertical="center"/>
    </xf>
    <xf numFmtId="0" fontId="45" fillId="37" borderId="0" applyNumberFormat="0" applyBorder="0" applyAlignment="0" applyProtection="0">
      <alignment vertical="center"/>
    </xf>
    <xf numFmtId="0" fontId="0" fillId="0" borderId="0">
      <alignment vertical="center"/>
    </xf>
    <xf numFmtId="0" fontId="67" fillId="0" borderId="0" applyNumberFormat="0" applyFill="0" applyBorder="0" applyAlignment="0" applyProtection="0">
      <alignment vertical="center"/>
    </xf>
    <xf numFmtId="0" fontId="45" fillId="37" borderId="0" applyNumberFormat="0" applyBorder="0" applyAlignment="0" applyProtection="0">
      <alignment vertical="center"/>
    </xf>
    <xf numFmtId="0" fontId="0" fillId="0" borderId="0">
      <alignment vertical="center"/>
    </xf>
    <xf numFmtId="0" fontId="0" fillId="0" borderId="0"/>
    <xf numFmtId="0" fontId="44" fillId="0" borderId="0" applyProtection="0">
      <alignment vertical="center"/>
    </xf>
    <xf numFmtId="0" fontId="0" fillId="0" borderId="0">
      <alignment vertical="center"/>
    </xf>
    <xf numFmtId="0" fontId="0" fillId="0" borderId="0">
      <alignment vertical="center"/>
    </xf>
    <xf numFmtId="0" fontId="44" fillId="37" borderId="0" applyNumberFormat="0" applyBorder="0" applyAlignment="0" applyProtection="0">
      <alignment vertical="center"/>
    </xf>
    <xf numFmtId="0" fontId="19" fillId="0" borderId="0">
      <alignment vertical="center"/>
    </xf>
    <xf numFmtId="0" fontId="0" fillId="0" borderId="0">
      <alignment vertical="center"/>
    </xf>
    <xf numFmtId="0" fontId="52" fillId="38" borderId="0" applyNumberFormat="0" applyBorder="0" applyAlignment="0" applyProtection="0">
      <alignment vertical="center"/>
    </xf>
    <xf numFmtId="0" fontId="44" fillId="39" borderId="0" applyNumberFormat="0" applyBorder="0" applyAlignment="0" applyProtection="0">
      <alignment vertical="center"/>
    </xf>
    <xf numFmtId="0" fontId="53" fillId="0" borderId="39" applyNumberFormat="0" applyFill="0" applyAlignment="0" applyProtection="0">
      <alignment vertical="center"/>
    </xf>
    <xf numFmtId="0" fontId="0" fillId="0" borderId="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44" fillId="50" borderId="0" applyNumberFormat="0" applyBorder="0" applyAlignment="0" applyProtection="0">
      <alignment vertical="center"/>
    </xf>
    <xf numFmtId="0" fontId="0" fillId="0" borderId="0">
      <alignment vertical="center"/>
    </xf>
    <xf numFmtId="0" fontId="0" fillId="0" borderId="0"/>
    <xf numFmtId="0" fontId="52" fillId="38" borderId="0" applyNumberFormat="0" applyBorder="0" applyAlignment="0" applyProtection="0">
      <alignment vertical="center"/>
    </xf>
    <xf numFmtId="0" fontId="0" fillId="0" borderId="0"/>
    <xf numFmtId="0" fontId="44" fillId="0" borderId="0">
      <alignment vertical="center"/>
    </xf>
    <xf numFmtId="0" fontId="0" fillId="0" borderId="0">
      <alignment vertical="center"/>
    </xf>
    <xf numFmtId="0" fontId="0" fillId="0" borderId="0">
      <alignment vertical="center"/>
    </xf>
    <xf numFmtId="0" fontId="0" fillId="0" borderId="0"/>
    <xf numFmtId="0" fontId="44" fillId="0" borderId="0">
      <alignment vertical="center"/>
    </xf>
    <xf numFmtId="0" fontId="24"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44" fillId="0" borderId="0" applyProtection="0">
      <alignment vertical="center"/>
    </xf>
    <xf numFmtId="43" fontId="44" fillId="0" borderId="0" applyFont="0" applyFill="0" applyBorder="0" applyAlignment="0" applyProtection="0">
      <alignment vertical="center"/>
    </xf>
    <xf numFmtId="0" fontId="44" fillId="0" borderId="0" applyProtection="0">
      <alignment vertical="center"/>
    </xf>
    <xf numFmtId="0" fontId="0" fillId="0" borderId="0">
      <alignment vertical="center"/>
    </xf>
    <xf numFmtId="0" fontId="44" fillId="0" borderId="0">
      <alignment vertical="center"/>
    </xf>
    <xf numFmtId="0" fontId="48" fillId="40" borderId="0" applyNumberFormat="0" applyBorder="0" applyAlignment="0" applyProtection="0">
      <alignment vertical="center"/>
    </xf>
    <xf numFmtId="0" fontId="48" fillId="45" borderId="0" applyNumberFormat="0" applyBorder="0" applyAlignment="0" applyProtection="0">
      <alignment vertical="center"/>
    </xf>
    <xf numFmtId="0" fontId="0" fillId="0" borderId="0">
      <alignment vertical="center"/>
    </xf>
    <xf numFmtId="0" fontId="65" fillId="0" borderId="0" applyNumberFormat="0" applyFill="0" applyBorder="0" applyAlignment="0" applyProtection="0">
      <alignment vertical="center"/>
    </xf>
    <xf numFmtId="0" fontId="44" fillId="46" borderId="0" applyNumberFormat="0" applyBorder="0" applyAlignment="0" applyProtection="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48" fillId="56" borderId="0" applyNumberFormat="0" applyBorder="0" applyAlignment="0" applyProtection="0">
      <alignment vertical="center"/>
    </xf>
    <xf numFmtId="0" fontId="0" fillId="0" borderId="0">
      <alignment vertical="center"/>
    </xf>
    <xf numFmtId="0" fontId="44" fillId="0" borderId="0">
      <alignment vertical="center"/>
    </xf>
    <xf numFmtId="0" fontId="0" fillId="0" borderId="0">
      <alignment vertical="center"/>
    </xf>
    <xf numFmtId="0" fontId="44" fillId="0" borderId="0">
      <alignment vertical="center"/>
    </xf>
    <xf numFmtId="0" fontId="0"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89" fillId="0" borderId="0"/>
    <xf numFmtId="0" fontId="44" fillId="47" borderId="0" applyNumberFormat="0" applyBorder="0" applyAlignment="0" applyProtection="0">
      <alignment vertical="center"/>
    </xf>
    <xf numFmtId="0" fontId="44" fillId="0" borderId="0">
      <alignment vertical="center"/>
    </xf>
    <xf numFmtId="0" fontId="83" fillId="61" borderId="53" applyNumberFormat="0" applyAlignment="0" applyProtection="0">
      <alignment vertical="center"/>
    </xf>
    <xf numFmtId="0" fontId="0" fillId="0" borderId="0"/>
    <xf numFmtId="0" fontId="44" fillId="0" borderId="0">
      <alignment vertical="center"/>
    </xf>
    <xf numFmtId="0" fontId="44" fillId="0" borderId="0">
      <alignment vertical="center"/>
    </xf>
    <xf numFmtId="0" fontId="44" fillId="0" borderId="0">
      <alignment vertical="center"/>
    </xf>
    <xf numFmtId="0" fontId="45" fillId="37" borderId="0" applyNumberFormat="0" applyBorder="0" applyAlignment="0" applyProtection="0">
      <alignment vertical="center"/>
    </xf>
    <xf numFmtId="0" fontId="44" fillId="0" borderId="0">
      <alignment vertical="center"/>
    </xf>
    <xf numFmtId="0" fontId="19" fillId="0" borderId="0">
      <alignment vertical="center"/>
    </xf>
    <xf numFmtId="0" fontId="24" fillId="0" borderId="0">
      <alignment vertical="center"/>
    </xf>
    <xf numFmtId="0" fontId="0" fillId="0" borderId="0"/>
    <xf numFmtId="0" fontId="45" fillId="3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24"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46" borderId="40" applyNumberFormat="0" applyFont="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45" fillId="37" borderId="0" applyNumberFormat="0" applyBorder="0" applyAlignment="0" applyProtection="0">
      <alignment vertical="center"/>
    </xf>
    <xf numFmtId="0" fontId="44" fillId="0" borderId="0">
      <alignment vertical="center"/>
    </xf>
    <xf numFmtId="0" fontId="44" fillId="0" borderId="0">
      <alignment vertical="center"/>
    </xf>
    <xf numFmtId="0" fontId="0" fillId="0" borderId="0"/>
    <xf numFmtId="0" fontId="0" fillId="0" borderId="0"/>
    <xf numFmtId="0" fontId="0" fillId="0" borderId="0"/>
    <xf numFmtId="0" fontId="0" fillId="0" borderId="0"/>
    <xf numFmtId="0" fontId="44" fillId="50" borderId="0" applyNumberFormat="0" applyBorder="0" applyAlignment="0" applyProtection="0">
      <alignment vertical="center"/>
    </xf>
    <xf numFmtId="0" fontId="0" fillId="0" borderId="0"/>
    <xf numFmtId="0" fontId="0" fillId="0" borderId="0"/>
    <xf numFmtId="0" fontId="0" fillId="0" borderId="0"/>
    <xf numFmtId="0" fontId="83" fillId="61" borderId="53" applyNumberFormat="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44"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xf numFmtId="0" fontId="56" fillId="48" borderId="0" applyNumberFormat="0" applyBorder="0" applyAlignment="0" applyProtection="0">
      <alignment vertical="center"/>
    </xf>
    <xf numFmtId="43" fontId="0" fillId="0" borderId="0" applyFont="0" applyFill="0" applyBorder="0" applyAlignment="0" applyProtection="0">
      <alignment vertical="center"/>
    </xf>
    <xf numFmtId="0" fontId="44" fillId="0" borderId="0">
      <alignment vertical="center"/>
    </xf>
    <xf numFmtId="0" fontId="0" fillId="0" borderId="0"/>
    <xf numFmtId="0" fontId="0" fillId="0" borderId="0"/>
    <xf numFmtId="0" fontId="0" fillId="0" borderId="0">
      <alignment vertical="center"/>
    </xf>
    <xf numFmtId="0" fontId="0" fillId="0" borderId="0">
      <alignment vertical="center"/>
    </xf>
    <xf numFmtId="0" fontId="44" fillId="0" borderId="0">
      <alignment vertical="center"/>
    </xf>
    <xf numFmtId="0" fontId="0" fillId="0" borderId="0"/>
    <xf numFmtId="0" fontId="44" fillId="0" borderId="0">
      <alignment vertical="center"/>
    </xf>
    <xf numFmtId="0" fontId="0" fillId="0" borderId="0"/>
    <xf numFmtId="0" fontId="44" fillId="0" borderId="0" applyProtection="0">
      <alignment vertical="center"/>
    </xf>
    <xf numFmtId="0" fontId="24" fillId="0" borderId="0">
      <alignment vertical="center"/>
    </xf>
    <xf numFmtId="0" fontId="0" fillId="0" borderId="0">
      <alignment vertical="center"/>
    </xf>
    <xf numFmtId="0" fontId="0" fillId="0" borderId="0"/>
    <xf numFmtId="0" fontId="0" fillId="0" borderId="0">
      <alignment vertical="center"/>
    </xf>
    <xf numFmtId="0" fontId="13" fillId="0" borderId="0">
      <alignment vertical="center"/>
    </xf>
    <xf numFmtId="0" fontId="13" fillId="0" borderId="0">
      <alignment vertical="center"/>
    </xf>
    <xf numFmtId="0" fontId="13"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51" fillId="0" borderId="0"/>
    <xf numFmtId="0" fontId="0" fillId="0" borderId="0">
      <alignment vertical="center"/>
    </xf>
    <xf numFmtId="0" fontId="44" fillId="39"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pplyNumberFormat="0" applyFill="0" applyBorder="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44" fillId="0" borderId="0">
      <alignment vertical="center"/>
    </xf>
    <xf numFmtId="0" fontId="0" fillId="0" borderId="0"/>
    <xf numFmtId="0" fontId="45" fillId="37" borderId="0" applyNumberFormat="0" applyBorder="0" applyAlignment="0" applyProtection="0">
      <alignment vertical="center"/>
    </xf>
    <xf numFmtId="0" fontId="0" fillId="0" borderId="0"/>
    <xf numFmtId="0" fontId="24" fillId="0" borderId="0">
      <alignment vertical="center"/>
    </xf>
    <xf numFmtId="0" fontId="77" fillId="0" borderId="0"/>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44" fillId="0" borderId="0" applyProtection="0">
      <alignment vertical="center"/>
    </xf>
    <xf numFmtId="0" fontId="0" fillId="0" borderId="0">
      <alignment vertical="center"/>
    </xf>
    <xf numFmtId="0" fontId="59" fillId="38" borderId="41" applyNumberFormat="0" applyAlignment="0" applyProtection="0">
      <alignment vertical="center"/>
    </xf>
    <xf numFmtId="0" fontId="47" fillId="0" borderId="0"/>
    <xf numFmtId="0" fontId="47" fillId="0" borderId="0"/>
    <xf numFmtId="0" fontId="44" fillId="0" borderId="0">
      <alignment vertical="center"/>
    </xf>
    <xf numFmtId="0" fontId="24"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37"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49" fillId="37" borderId="0" applyNumberFormat="0" applyBorder="0" applyAlignment="0" applyProtection="0">
      <alignment vertical="center"/>
    </xf>
    <xf numFmtId="41" fontId="0" fillId="0" borderId="0" applyFont="0" applyFill="0" applyBorder="0" applyAlignment="0" applyProtection="0"/>
    <xf numFmtId="0" fontId="44" fillId="0" borderId="0">
      <alignment vertical="center"/>
    </xf>
    <xf numFmtId="0" fontId="44" fillId="0" borderId="0">
      <alignment vertical="center"/>
    </xf>
    <xf numFmtId="0" fontId="0" fillId="0" borderId="0"/>
    <xf numFmtId="0" fontId="44"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44" fillId="0" borderId="0">
      <alignment vertical="center"/>
    </xf>
    <xf numFmtId="0" fontId="0" fillId="0" borderId="0">
      <alignment vertical="center"/>
    </xf>
    <xf numFmtId="0" fontId="24" fillId="0" borderId="0">
      <alignment vertical="center"/>
    </xf>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41" fontId="0" fillId="0" borderId="0" applyFont="0" applyFill="0" applyBorder="0" applyAlignment="0" applyProtection="0"/>
    <xf numFmtId="0" fontId="44" fillId="0" borderId="0" applyProtection="0">
      <alignment vertical="center"/>
    </xf>
    <xf numFmtId="0" fontId="0" fillId="0" borderId="0">
      <alignment vertical="center"/>
    </xf>
    <xf numFmtId="0" fontId="44" fillId="0" borderId="0">
      <alignment vertical="center"/>
    </xf>
    <xf numFmtId="0" fontId="0" fillId="0" borderId="0"/>
    <xf numFmtId="0" fontId="44" fillId="0" borderId="0" applyProtection="0">
      <alignment vertical="center"/>
    </xf>
    <xf numFmtId="0" fontId="0" fillId="0" borderId="0">
      <alignment vertical="center"/>
    </xf>
    <xf numFmtId="0" fontId="44"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44" fillId="0" borderId="0">
      <alignment vertical="center"/>
    </xf>
    <xf numFmtId="0" fontId="0" fillId="0" borderId="0">
      <alignment vertical="center"/>
    </xf>
    <xf numFmtId="0" fontId="44" fillId="0" borderId="0" applyProtection="0">
      <alignment vertical="center"/>
    </xf>
    <xf numFmtId="0" fontId="85" fillId="61" borderId="53" applyNumberFormat="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44" fillId="0" borderId="0">
      <alignment vertical="center"/>
    </xf>
    <xf numFmtId="0" fontId="0" fillId="0" borderId="0"/>
    <xf numFmtId="0" fontId="44" fillId="38" borderId="0" applyNumberFormat="0" applyBorder="0" applyAlignment="0" applyProtection="0">
      <alignment vertical="center"/>
    </xf>
    <xf numFmtId="0" fontId="4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44" fillId="46" borderId="0" applyNumberFormat="0" applyBorder="0" applyAlignment="0" applyProtection="0">
      <alignment vertical="center"/>
    </xf>
    <xf numFmtId="43" fontId="44" fillId="0" borderId="0" applyFont="0" applyFill="0" applyBorder="0" applyAlignment="0" applyProtection="0">
      <alignment vertical="center"/>
    </xf>
    <xf numFmtId="0" fontId="44" fillId="0" borderId="0">
      <alignment vertical="center"/>
    </xf>
    <xf numFmtId="0" fontId="47" fillId="0" borderId="0"/>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44" fillId="0" borderId="0">
      <alignment vertical="center"/>
    </xf>
    <xf numFmtId="0" fontId="44" fillId="4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4" fillId="0" borderId="0" applyProtection="0">
      <alignment vertical="center"/>
    </xf>
    <xf numFmtId="0" fontId="44" fillId="0" borderId="0">
      <alignment vertical="center"/>
    </xf>
    <xf numFmtId="0" fontId="44" fillId="0" borderId="0">
      <alignment vertical="center"/>
    </xf>
    <xf numFmtId="0" fontId="44" fillId="0" borderId="0">
      <alignment vertical="center"/>
    </xf>
    <xf numFmtId="0" fontId="0" fillId="0" borderId="0">
      <alignment vertical="center"/>
    </xf>
    <xf numFmtId="0" fontId="48" fillId="54" borderId="0" applyNumberFormat="0" applyBorder="0" applyAlignment="0" applyProtection="0">
      <alignment vertical="center"/>
    </xf>
    <xf numFmtId="0" fontId="0" fillId="0" borderId="0">
      <alignment vertical="center"/>
    </xf>
    <xf numFmtId="0" fontId="0" fillId="0" borderId="0">
      <alignment vertical="center"/>
    </xf>
    <xf numFmtId="0" fontId="44" fillId="0" borderId="0" applyProtection="0">
      <alignment vertical="center"/>
    </xf>
    <xf numFmtId="0" fontId="4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44" fillId="0" borderId="0" applyProtection="0">
      <alignment vertical="center"/>
    </xf>
    <xf numFmtId="0" fontId="44" fillId="0" borderId="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45" fillId="37" borderId="0" applyNumberFormat="0" applyBorder="0" applyAlignment="0" applyProtection="0">
      <alignment vertical="center"/>
    </xf>
    <xf numFmtId="0" fontId="44" fillId="0" borderId="0" applyProtection="0">
      <alignment vertical="center"/>
    </xf>
    <xf numFmtId="0" fontId="44" fillId="58"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55" fillId="0" borderId="0" applyNumberFormat="0" applyFill="0" applyBorder="0" applyAlignment="0" applyProtection="0">
      <alignment vertical="center"/>
    </xf>
    <xf numFmtId="0" fontId="84" fillId="0" borderId="39"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90" fillId="37"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xf numFmtId="0" fontId="44" fillId="0" borderId="0">
      <alignment vertical="center"/>
    </xf>
    <xf numFmtId="0" fontId="0" fillId="0" borderId="0"/>
    <xf numFmtId="0" fontId="44" fillId="0" borderId="0">
      <alignment vertical="center"/>
    </xf>
    <xf numFmtId="0" fontId="0" fillId="0" borderId="0"/>
    <xf numFmtId="0" fontId="45" fillId="37" borderId="0" applyNumberFormat="0" applyBorder="0" applyAlignment="0" applyProtection="0">
      <alignment vertical="center"/>
    </xf>
    <xf numFmtId="0" fontId="44" fillId="58" borderId="0" applyNumberFormat="0" applyBorder="0" applyAlignment="0" applyProtection="0">
      <alignment vertical="center"/>
    </xf>
    <xf numFmtId="0" fontId="0" fillId="0" borderId="0">
      <alignment vertical="center"/>
    </xf>
    <xf numFmtId="0" fontId="61" fillId="48" borderId="0" applyNumberFormat="0" applyBorder="0" applyAlignment="0" applyProtection="0">
      <alignment vertical="center"/>
    </xf>
    <xf numFmtId="0" fontId="0" fillId="0" borderId="0">
      <alignment vertical="center"/>
    </xf>
    <xf numFmtId="0" fontId="44" fillId="47" borderId="0" applyNumberFormat="0" applyBorder="0" applyAlignment="0" applyProtection="0">
      <alignment vertical="center"/>
    </xf>
    <xf numFmtId="0" fontId="45" fillId="37" borderId="0" applyNumberFormat="0" applyBorder="0" applyAlignment="0" applyProtection="0">
      <alignment vertical="center"/>
    </xf>
    <xf numFmtId="0" fontId="0" fillId="0" borderId="0">
      <alignment vertical="center"/>
    </xf>
    <xf numFmtId="0" fontId="0" fillId="0" borderId="0"/>
    <xf numFmtId="0" fontId="44" fillId="0" borderId="0">
      <alignment vertical="center"/>
    </xf>
    <xf numFmtId="0" fontId="0" fillId="0" borderId="0">
      <alignment vertical="center"/>
    </xf>
    <xf numFmtId="0" fontId="44" fillId="0" borderId="0" applyProtection="0">
      <alignment vertical="center"/>
    </xf>
    <xf numFmtId="0" fontId="0" fillId="0" borderId="0"/>
    <xf numFmtId="0" fontId="24"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44" fillId="45" borderId="0" applyNumberFormat="0" applyBorder="0" applyAlignment="0" applyProtection="0">
      <alignment vertical="center"/>
    </xf>
    <xf numFmtId="0" fontId="90" fillId="37" borderId="0" applyNumberFormat="0" applyBorder="0" applyAlignment="0" applyProtection="0">
      <alignment vertical="center"/>
    </xf>
    <xf numFmtId="0" fontId="44" fillId="0" borderId="0" applyProtection="0">
      <alignment vertical="center"/>
    </xf>
    <xf numFmtId="0" fontId="78" fillId="44" borderId="41" applyNumberFormat="0" applyAlignment="0" applyProtection="0">
      <alignment vertical="center"/>
    </xf>
    <xf numFmtId="0" fontId="0" fillId="0" borderId="0">
      <alignment vertical="center"/>
    </xf>
    <xf numFmtId="0" fontId="0" fillId="0" borderId="0"/>
    <xf numFmtId="43" fontId="44" fillId="0" borderId="0" applyFont="0" applyFill="0" applyBorder="0" applyAlignment="0" applyProtection="0">
      <alignment vertical="center"/>
    </xf>
    <xf numFmtId="0" fontId="44" fillId="0" borderId="0">
      <alignment vertical="center"/>
    </xf>
    <xf numFmtId="0" fontId="0" fillId="0" borderId="0">
      <alignment vertical="center"/>
    </xf>
    <xf numFmtId="0" fontId="0" fillId="0" borderId="0"/>
    <xf numFmtId="0" fontId="82" fillId="39" borderId="41" applyNumberFormat="0" applyAlignment="0" applyProtection="0">
      <alignment vertical="center"/>
    </xf>
    <xf numFmtId="0" fontId="0" fillId="0" borderId="0"/>
    <xf numFmtId="0" fontId="0" fillId="0" borderId="0"/>
    <xf numFmtId="41" fontId="0" fillId="0" borderId="0" applyFont="0" applyFill="0" applyBorder="0" applyAlignment="0" applyProtection="0">
      <alignment vertical="center"/>
    </xf>
    <xf numFmtId="0" fontId="0" fillId="0" borderId="0">
      <alignment vertical="center"/>
    </xf>
    <xf numFmtId="0" fontId="0" fillId="0" borderId="0"/>
    <xf numFmtId="0" fontId="77" fillId="0" borderId="0">
      <alignment vertical="center"/>
    </xf>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0" fontId="0" fillId="0" borderId="0"/>
    <xf numFmtId="0" fontId="0" fillId="0" borderId="0"/>
    <xf numFmtId="0" fontId="44" fillId="0" borderId="0">
      <alignment vertical="center"/>
    </xf>
    <xf numFmtId="0" fontId="0" fillId="0" borderId="0">
      <alignment vertical="center"/>
    </xf>
    <xf numFmtId="0" fontId="0" fillId="0" borderId="0">
      <alignment vertical="center"/>
    </xf>
    <xf numFmtId="0" fontId="0" fillId="0" borderId="0"/>
    <xf numFmtId="0" fontId="44" fillId="0" borderId="0">
      <alignment vertical="center"/>
    </xf>
    <xf numFmtId="0" fontId="44" fillId="44" borderId="0" applyNumberFormat="0" applyBorder="0" applyAlignment="0" applyProtection="0">
      <alignment vertical="center"/>
    </xf>
    <xf numFmtId="0" fontId="0" fillId="0" borderId="0">
      <alignment vertical="center"/>
    </xf>
    <xf numFmtId="0" fontId="61" fillId="48"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0" fillId="0" borderId="0"/>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24" fillId="0" borderId="0">
      <alignment vertical="center"/>
    </xf>
    <xf numFmtId="0" fontId="44" fillId="0" borderId="0">
      <alignment vertical="center"/>
    </xf>
    <xf numFmtId="0" fontId="0" fillId="0" borderId="0"/>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2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pplyFont="0" applyFill="0" applyBorder="0" applyAlignment="0" applyProtection="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xf numFmtId="0" fontId="44" fillId="0" borderId="0">
      <alignment vertical="center"/>
    </xf>
    <xf numFmtId="180" fontId="0" fillId="0" borderId="0" applyFont="0" applyFill="0" applyBorder="0" applyAlignment="0" applyProtection="0">
      <alignment vertical="center"/>
    </xf>
    <xf numFmtId="0" fontId="48" fillId="53" borderId="0" applyNumberFormat="0" applyBorder="0" applyAlignment="0" applyProtection="0">
      <alignment vertical="center"/>
    </xf>
    <xf numFmtId="0" fontId="0" fillId="0" borderId="0"/>
    <xf numFmtId="0" fontId="48" fillId="51" borderId="0" applyNumberFormat="0" applyBorder="0" applyAlignment="0" applyProtection="0">
      <alignment vertical="center"/>
    </xf>
    <xf numFmtId="0" fontId="0" fillId="0" borderId="0">
      <alignment vertical="center"/>
    </xf>
    <xf numFmtId="0" fontId="48" fillId="52" borderId="0" applyNumberFormat="0" applyBorder="0" applyAlignment="0" applyProtection="0">
      <alignment vertical="center"/>
    </xf>
    <xf numFmtId="0" fontId="52" fillId="54" borderId="0" applyNumberFormat="0" applyBorder="0" applyAlignment="0" applyProtection="0">
      <alignment vertical="center"/>
    </xf>
    <xf numFmtId="0" fontId="0" fillId="0" borderId="0"/>
    <xf numFmtId="0" fontId="45" fillId="37" borderId="0" applyNumberFormat="0" applyBorder="0" applyAlignment="0" applyProtection="0">
      <alignment vertical="center"/>
    </xf>
    <xf numFmtId="0" fontId="0" fillId="0" borderId="0">
      <alignment vertical="center"/>
    </xf>
    <xf numFmtId="0" fontId="0" fillId="0" borderId="0"/>
    <xf numFmtId="177" fontId="0" fillId="0" borderId="0" applyFont="0" applyFill="0" applyBorder="0" applyAlignment="0" applyProtection="0">
      <alignment vertical="center"/>
    </xf>
    <xf numFmtId="0" fontId="0" fillId="0" borderId="0">
      <alignment vertical="center"/>
    </xf>
    <xf numFmtId="0" fontId="53" fillId="0" borderId="39" applyNumberFormat="0" applyFill="0" applyAlignment="0" applyProtection="0">
      <alignment vertical="center"/>
    </xf>
    <xf numFmtId="0" fontId="44" fillId="0" borderId="0">
      <alignment vertical="center"/>
    </xf>
    <xf numFmtId="0" fontId="44" fillId="0" borderId="0">
      <alignment vertical="center"/>
    </xf>
    <xf numFmtId="0" fontId="61" fillId="48" borderId="0" applyNumberFormat="0" applyBorder="0" applyAlignment="0" applyProtection="0">
      <alignment vertical="center"/>
    </xf>
    <xf numFmtId="0" fontId="0" fillId="0" borderId="0">
      <alignment vertical="center"/>
    </xf>
    <xf numFmtId="0" fontId="44" fillId="0" borderId="0" applyProtection="0">
      <alignment vertical="center"/>
    </xf>
    <xf numFmtId="0" fontId="44" fillId="0" borderId="0">
      <alignment vertical="center"/>
    </xf>
    <xf numFmtId="0" fontId="0" fillId="0" borderId="0">
      <alignment vertical="center"/>
    </xf>
    <xf numFmtId="0" fontId="0" fillId="0" borderId="0">
      <alignment vertical="center"/>
    </xf>
    <xf numFmtId="0" fontId="24" fillId="0" borderId="0">
      <alignment vertical="center"/>
    </xf>
    <xf numFmtId="0" fontId="47" fillId="0" borderId="0"/>
    <xf numFmtId="0" fontId="0" fillId="0" borderId="0">
      <alignment vertical="center"/>
    </xf>
    <xf numFmtId="0" fontId="0" fillId="0" borderId="0">
      <alignment vertical="center"/>
    </xf>
    <xf numFmtId="0" fontId="44" fillId="60" borderId="0" applyNumberFormat="0" applyBorder="0" applyAlignment="0" applyProtection="0">
      <alignment vertical="center"/>
    </xf>
    <xf numFmtId="181" fontId="0" fillId="0" borderId="0" applyFont="0" applyFill="0" applyBorder="0" applyAlignment="0" applyProtection="0">
      <alignment vertical="center"/>
    </xf>
    <xf numFmtId="0" fontId="0" fillId="0" borderId="0"/>
    <xf numFmtId="0" fontId="44" fillId="50"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66" fillId="0" borderId="0" applyNumberFormat="0" applyFill="0" applyBorder="0" applyAlignment="0" applyProtection="0">
      <alignment vertical="center"/>
    </xf>
    <xf numFmtId="0" fontId="0" fillId="0" borderId="0"/>
    <xf numFmtId="0" fontId="47" fillId="0" borderId="0">
      <alignment vertical="center"/>
    </xf>
    <xf numFmtId="0" fontId="0" fillId="0" borderId="0">
      <alignment vertical="center"/>
    </xf>
    <xf numFmtId="0" fontId="0" fillId="0" borderId="0">
      <alignment vertical="center"/>
    </xf>
    <xf numFmtId="0" fontId="0" fillId="0" borderId="0"/>
    <xf numFmtId="0" fontId="90" fillId="60" borderId="0" applyNumberFormat="0" applyBorder="0" applyAlignment="0" applyProtection="0">
      <alignment vertical="center"/>
    </xf>
    <xf numFmtId="0" fontId="44" fillId="0" borderId="0" applyProtection="0">
      <alignment vertical="center"/>
    </xf>
    <xf numFmtId="0" fontId="0" fillId="0" borderId="0">
      <alignment vertical="center"/>
    </xf>
    <xf numFmtId="0" fontId="45" fillId="37" borderId="0" applyNumberFormat="0" applyBorder="0" applyAlignment="0" applyProtection="0">
      <alignment vertical="center"/>
    </xf>
    <xf numFmtId="0" fontId="0" fillId="0" borderId="0">
      <alignment vertical="center"/>
    </xf>
    <xf numFmtId="0" fontId="44" fillId="50" borderId="0" applyNumberFormat="0" applyBorder="0" applyAlignment="0" applyProtection="0">
      <alignment vertical="center"/>
    </xf>
    <xf numFmtId="0" fontId="78" fillId="44" borderId="41" applyNumberFormat="0" applyAlignment="0" applyProtection="0">
      <alignment vertical="center"/>
    </xf>
    <xf numFmtId="0" fontId="44" fillId="60" borderId="0" applyNumberFormat="0" applyBorder="0" applyAlignment="0" applyProtection="0">
      <alignment vertical="center"/>
    </xf>
    <xf numFmtId="0" fontId="44" fillId="0" borderId="0" applyProtection="0">
      <alignment vertical="center"/>
    </xf>
    <xf numFmtId="0" fontId="44" fillId="0" borderId="0" applyProtection="0">
      <alignment vertical="center"/>
    </xf>
    <xf numFmtId="0" fontId="0" fillId="0" borderId="0">
      <alignment vertical="center"/>
    </xf>
    <xf numFmtId="43"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46" fillId="39" borderId="37" applyNumberFormat="0" applyAlignment="0" applyProtection="0">
      <alignment vertical="center"/>
    </xf>
    <xf numFmtId="0" fontId="0" fillId="0" borderId="0"/>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78" fillId="44" borderId="41" applyNumberFormat="0" applyAlignment="0" applyProtection="0">
      <alignment vertical="center"/>
    </xf>
    <xf numFmtId="0" fontId="0" fillId="0" borderId="0">
      <alignment vertical="center"/>
    </xf>
    <xf numFmtId="0" fontId="0" fillId="0" borderId="0"/>
    <xf numFmtId="0" fontId="44" fillId="0" borderId="0">
      <alignment vertical="center"/>
    </xf>
    <xf numFmtId="0" fontId="59" fillId="38" borderId="41" applyNumberFormat="0" applyAlignment="0" applyProtection="0">
      <alignment vertical="center"/>
    </xf>
    <xf numFmtId="0" fontId="44" fillId="0" borderId="0">
      <alignment vertical="center"/>
    </xf>
    <xf numFmtId="0" fontId="0" fillId="0" borderId="0">
      <alignment vertical="center"/>
    </xf>
    <xf numFmtId="0" fontId="0" fillId="0" borderId="0"/>
    <xf numFmtId="0" fontId="24" fillId="0" borderId="0">
      <alignment vertical="center"/>
    </xf>
    <xf numFmtId="0" fontId="44" fillId="0" borderId="0">
      <alignment vertical="center"/>
    </xf>
    <xf numFmtId="43" fontId="44" fillId="0" borderId="0" applyFont="0" applyFill="0" applyBorder="0" applyAlignment="0" applyProtection="0">
      <alignment vertical="center"/>
    </xf>
    <xf numFmtId="0" fontId="44"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44" fillId="0" borderId="0">
      <alignment vertical="center"/>
    </xf>
    <xf numFmtId="0" fontId="45" fillId="37" borderId="0" applyNumberFormat="0" applyBorder="0" applyAlignment="0" applyProtection="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44" fillId="0" borderId="0">
      <alignment vertical="center"/>
    </xf>
    <xf numFmtId="0" fontId="52" fillId="53" borderId="0" applyNumberFormat="0" applyBorder="0" applyAlignment="0" applyProtection="0">
      <alignment vertical="center"/>
    </xf>
    <xf numFmtId="0" fontId="49" fillId="37" borderId="0" applyNumberFormat="0" applyBorder="0" applyAlignment="0" applyProtection="0">
      <alignment vertical="center"/>
    </xf>
    <xf numFmtId="0" fontId="0" fillId="0" borderId="0"/>
    <xf numFmtId="0" fontId="0" fillId="0" borderId="0">
      <alignment vertical="center"/>
    </xf>
    <xf numFmtId="41" fontId="0" fillId="0" borderId="0" applyFont="0" applyFill="0" applyBorder="0" applyAlignment="0" applyProtection="0"/>
    <xf numFmtId="0" fontId="0" fillId="0" borderId="0"/>
    <xf numFmtId="0" fontId="24" fillId="0" borderId="0">
      <alignment vertical="center"/>
    </xf>
    <xf numFmtId="0" fontId="44" fillId="0" borderId="0">
      <alignment vertical="center"/>
    </xf>
    <xf numFmtId="0" fontId="0" fillId="0" borderId="0">
      <alignment vertical="center"/>
    </xf>
    <xf numFmtId="0" fontId="0" fillId="0" borderId="0"/>
    <xf numFmtId="0" fontId="0" fillId="0" borderId="0">
      <alignment vertical="center"/>
    </xf>
    <xf numFmtId="0" fontId="44" fillId="0" borderId="0" applyProtection="0">
      <alignment vertical="center"/>
    </xf>
    <xf numFmtId="0" fontId="45" fillId="37" borderId="0" applyNumberFormat="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0" fontId="0" fillId="0" borderId="0"/>
    <xf numFmtId="0" fontId="44" fillId="0" borderId="0">
      <alignment vertical="center"/>
    </xf>
    <xf numFmtId="0" fontId="44" fillId="0" borderId="0">
      <alignment vertical="center"/>
    </xf>
    <xf numFmtId="0" fontId="52" fillId="54" borderId="0" applyNumberFormat="0" applyBorder="0" applyAlignment="0" applyProtection="0">
      <alignment vertical="center"/>
    </xf>
    <xf numFmtId="0" fontId="0" fillId="0" borderId="0">
      <alignment vertical="center"/>
    </xf>
    <xf numFmtId="0" fontId="0" fillId="0" borderId="0"/>
    <xf numFmtId="0" fontId="0" fillId="0" borderId="0">
      <alignment vertical="center"/>
    </xf>
    <xf numFmtId="0" fontId="45" fillId="37" borderId="0" applyNumberFormat="0" applyBorder="0" applyAlignment="0" applyProtection="0">
      <alignment vertical="center"/>
    </xf>
    <xf numFmtId="0" fontId="55" fillId="0" borderId="0" applyNumberFormat="0" applyFill="0" applyBorder="0" applyAlignment="0" applyProtection="0">
      <alignment vertical="center"/>
    </xf>
    <xf numFmtId="0" fontId="4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43" fontId="44" fillId="0" borderId="0" applyFont="0" applyFill="0" applyBorder="0" applyAlignment="0" applyProtection="0">
      <alignment vertical="center"/>
    </xf>
    <xf numFmtId="0" fontId="45" fillId="37" borderId="0" applyNumberFormat="0" applyBorder="0" applyAlignment="0" applyProtection="0">
      <alignment vertical="center"/>
    </xf>
    <xf numFmtId="0" fontId="0" fillId="0" borderId="0"/>
    <xf numFmtId="0" fontId="45" fillId="37" borderId="0" applyNumberFormat="0" applyBorder="0" applyAlignment="0" applyProtection="0">
      <alignment vertical="center"/>
    </xf>
    <xf numFmtId="0" fontId="44" fillId="0" borderId="0">
      <alignment vertical="center"/>
    </xf>
    <xf numFmtId="0" fontId="24" fillId="0" borderId="0">
      <alignment vertical="center"/>
    </xf>
    <xf numFmtId="0" fontId="48" fillId="45" borderId="0" applyNumberFormat="0" applyBorder="0" applyAlignment="0" applyProtection="0">
      <alignment vertical="center"/>
    </xf>
    <xf numFmtId="0" fontId="44" fillId="0" borderId="0">
      <alignment vertical="center"/>
    </xf>
    <xf numFmtId="0" fontId="0" fillId="0" borderId="0"/>
    <xf numFmtId="0" fontId="44" fillId="0" borderId="0">
      <alignment vertical="center"/>
    </xf>
    <xf numFmtId="0" fontId="48" fillId="57"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48" fillId="54" borderId="0" applyNumberFormat="0" applyBorder="0" applyAlignment="0" applyProtection="0">
      <alignment vertical="center"/>
    </xf>
    <xf numFmtId="0" fontId="44" fillId="0" borderId="0">
      <alignment vertical="center"/>
    </xf>
    <xf numFmtId="0" fontId="0" fillId="0" borderId="0">
      <alignment vertical="center"/>
    </xf>
    <xf numFmtId="0" fontId="44" fillId="0" borderId="0" applyProtection="0">
      <alignment vertical="center"/>
    </xf>
    <xf numFmtId="0" fontId="5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19" fillId="0" borderId="0"/>
    <xf numFmtId="0" fontId="0" fillId="0" borderId="0">
      <alignment vertical="center"/>
    </xf>
    <xf numFmtId="0" fontId="44" fillId="0" borderId="0">
      <alignment vertical="center"/>
    </xf>
    <xf numFmtId="0" fontId="50" fillId="0" borderId="38" applyNumberFormat="0" applyFill="0" applyAlignment="0" applyProtection="0">
      <alignment vertical="center"/>
    </xf>
    <xf numFmtId="0" fontId="44" fillId="0" borderId="0" applyProtection="0">
      <alignment vertical="center"/>
    </xf>
    <xf numFmtId="0" fontId="0" fillId="0" borderId="0">
      <alignment vertical="center"/>
    </xf>
    <xf numFmtId="43" fontId="87" fillId="0" borderId="0" applyFont="0" applyFill="0" applyBorder="0" applyAlignment="0" applyProtection="0">
      <alignment vertical="center"/>
    </xf>
    <xf numFmtId="0" fontId="44" fillId="38" borderId="0" applyNumberFormat="0" applyBorder="0" applyAlignment="0" applyProtection="0">
      <alignment vertical="center"/>
    </xf>
    <xf numFmtId="179" fontId="64" fillId="0" borderId="1">
      <alignment vertical="center"/>
      <protection locked="0"/>
    </xf>
    <xf numFmtId="0" fontId="0" fillId="0" borderId="0">
      <alignment vertical="center"/>
    </xf>
    <xf numFmtId="0" fontId="44" fillId="0" borderId="0" applyProtection="0">
      <alignment vertical="center"/>
    </xf>
    <xf numFmtId="0" fontId="47" fillId="0" borderId="0">
      <alignment vertical="center"/>
    </xf>
    <xf numFmtId="0" fontId="0" fillId="0" borderId="0"/>
    <xf numFmtId="0" fontId="0" fillId="0" borderId="0"/>
    <xf numFmtId="0" fontId="91" fillId="0" borderId="0">
      <alignment vertical="center"/>
    </xf>
    <xf numFmtId="43" fontId="44" fillId="0" borderId="0" applyFont="0" applyFill="0" applyBorder="0" applyAlignment="0" applyProtection="0">
      <alignment vertical="center"/>
    </xf>
    <xf numFmtId="0" fontId="44" fillId="0" borderId="0">
      <alignment vertical="center"/>
    </xf>
    <xf numFmtId="0" fontId="44" fillId="0" borderId="0">
      <alignment vertical="center"/>
    </xf>
    <xf numFmtId="0" fontId="0" fillId="0" borderId="0">
      <alignment vertical="center"/>
    </xf>
    <xf numFmtId="0" fontId="44" fillId="0" borderId="0">
      <alignment vertical="center"/>
    </xf>
    <xf numFmtId="0" fontId="44" fillId="0" borderId="0">
      <alignment vertical="center"/>
    </xf>
    <xf numFmtId="0" fontId="0" fillId="0" borderId="0"/>
    <xf numFmtId="0" fontId="52" fillId="5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48" fillId="56" borderId="0" applyNumberFormat="0" applyBorder="0" applyAlignment="0" applyProtection="0">
      <alignment vertical="center"/>
    </xf>
    <xf numFmtId="0" fontId="48" fillId="58" borderId="0" applyNumberFormat="0" applyBorder="0" applyAlignment="0" applyProtection="0">
      <alignment vertical="center"/>
    </xf>
    <xf numFmtId="0" fontId="44" fillId="0" borderId="0">
      <alignment vertical="center"/>
    </xf>
    <xf numFmtId="0" fontId="83" fillId="61" borderId="53" applyNumberFormat="0" applyAlignment="0" applyProtection="0">
      <alignment vertical="center"/>
    </xf>
    <xf numFmtId="0" fontId="44" fillId="58" borderId="0" applyNumberFormat="0" applyBorder="0" applyAlignment="0" applyProtection="0">
      <alignment vertical="center"/>
    </xf>
    <xf numFmtId="0" fontId="0" fillId="0" borderId="0">
      <alignment vertical="center"/>
    </xf>
    <xf numFmtId="0" fontId="78" fillId="44" borderId="41" applyNumberFormat="0" applyAlignment="0" applyProtection="0">
      <alignment vertical="center"/>
    </xf>
    <xf numFmtId="0" fontId="0" fillId="0" borderId="0">
      <alignment vertical="center"/>
    </xf>
    <xf numFmtId="0" fontId="0" fillId="0" borderId="0"/>
    <xf numFmtId="0" fontId="44" fillId="46" borderId="0" applyNumberFormat="0" applyBorder="0" applyAlignment="0" applyProtection="0">
      <alignment vertical="center"/>
    </xf>
    <xf numFmtId="0" fontId="0" fillId="0" borderId="0"/>
    <xf numFmtId="0" fontId="0" fillId="0" borderId="0" applyFont="0" applyFill="0" applyBorder="0" applyAlignment="0" applyProtection="0">
      <alignment vertical="center"/>
    </xf>
    <xf numFmtId="0" fontId="83" fillId="61" borderId="53" applyNumberFormat="0" applyAlignment="0" applyProtection="0">
      <alignment vertical="center"/>
    </xf>
    <xf numFmtId="0" fontId="44" fillId="0" borderId="0">
      <alignment vertical="center"/>
    </xf>
    <xf numFmtId="0" fontId="48" fillId="45" borderId="0" applyNumberFormat="0" applyBorder="0" applyAlignment="0" applyProtection="0">
      <alignment vertical="center"/>
    </xf>
    <xf numFmtId="0" fontId="47" fillId="0" borderId="0"/>
    <xf numFmtId="0" fontId="44" fillId="0" borderId="0">
      <alignment vertical="center"/>
    </xf>
    <xf numFmtId="0" fontId="0" fillId="46" borderId="40" applyNumberFormat="0" applyFont="0" applyAlignment="0" applyProtection="0">
      <alignment vertical="center"/>
    </xf>
    <xf numFmtId="0" fontId="74" fillId="0" borderId="0"/>
    <xf numFmtId="0" fontId="46" fillId="39" borderId="37" applyNumberFormat="0" applyAlignment="0" applyProtection="0">
      <alignment vertical="center"/>
    </xf>
    <xf numFmtId="0" fontId="48" fillId="62" borderId="0" applyNumberFormat="0" applyBorder="0" applyAlignment="0" applyProtection="0">
      <alignment vertical="center"/>
    </xf>
    <xf numFmtId="0" fontId="0" fillId="0" borderId="0">
      <alignment vertical="center"/>
    </xf>
    <xf numFmtId="0" fontId="24" fillId="0" borderId="0">
      <alignment vertical="center"/>
    </xf>
    <xf numFmtId="0" fontId="56" fillId="48" borderId="0" applyNumberFormat="0" applyBorder="0" applyAlignment="0" applyProtection="0">
      <alignment vertical="center"/>
    </xf>
    <xf numFmtId="0" fontId="0" fillId="0" borderId="0">
      <alignment vertical="center"/>
    </xf>
    <xf numFmtId="0" fontId="0" fillId="0" borderId="0"/>
    <xf numFmtId="43" fontId="44" fillId="0" borderId="0" applyFont="0" applyFill="0" applyBorder="0" applyAlignment="0" applyProtection="0">
      <alignment vertical="center"/>
    </xf>
    <xf numFmtId="0" fontId="0" fillId="0" borderId="0"/>
    <xf numFmtId="0" fontId="44" fillId="0" borderId="0" applyProtection="0">
      <alignment vertical="center"/>
    </xf>
    <xf numFmtId="0" fontId="90" fillId="37" borderId="0" applyNumberFormat="0" applyBorder="0" applyAlignment="0" applyProtection="0">
      <alignment vertical="center"/>
    </xf>
    <xf numFmtId="0" fontId="44" fillId="0" borderId="0">
      <alignment vertical="center"/>
    </xf>
    <xf numFmtId="0" fontId="0" fillId="0" borderId="0">
      <alignment vertical="center"/>
    </xf>
    <xf numFmtId="0" fontId="0" fillId="0" borderId="0"/>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79" fillId="0" borderId="54">
      <alignment horizontal="left" vertical="center"/>
    </xf>
    <xf numFmtId="43" fontId="0" fillId="0" borderId="0" applyFon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45" fillId="37"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1" fontId="64" fillId="0" borderId="1">
      <alignment vertical="center"/>
      <protection locked="0"/>
    </xf>
    <xf numFmtId="0" fontId="0" fillId="0" borderId="0"/>
    <xf numFmtId="0" fontId="0" fillId="0" borderId="0"/>
    <xf numFmtId="0" fontId="58" fillId="48" borderId="0" applyNumberFormat="0" applyBorder="0" applyAlignment="0" applyProtection="0">
      <alignment vertical="center"/>
    </xf>
    <xf numFmtId="0" fontId="0" fillId="0" borderId="0">
      <alignment vertical="center"/>
    </xf>
    <xf numFmtId="0" fontId="0" fillId="46" borderId="40" applyNumberFormat="0" applyFont="0" applyAlignment="0" applyProtection="0">
      <alignment vertical="center"/>
    </xf>
    <xf numFmtId="0" fontId="0" fillId="0" borderId="0">
      <alignment vertical="center"/>
    </xf>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24" fillId="0" borderId="0">
      <alignment vertical="center"/>
    </xf>
    <xf numFmtId="0" fontId="0"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48" fillId="43" borderId="0" applyNumberFormat="0" applyBorder="0" applyAlignment="0" applyProtection="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44" fillId="0" borderId="0">
      <alignment vertical="center"/>
    </xf>
    <xf numFmtId="0" fontId="0" fillId="0" borderId="0"/>
    <xf numFmtId="0" fontId="44" fillId="0" borderId="0">
      <alignment vertical="center"/>
    </xf>
    <xf numFmtId="0" fontId="44"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xf numFmtId="0" fontId="0" fillId="0" borderId="0">
      <alignment vertical="center"/>
    </xf>
    <xf numFmtId="0" fontId="52" fillId="52" borderId="0" applyNumberFormat="0" applyBorder="0" applyAlignment="0" applyProtection="0">
      <alignment vertical="center"/>
    </xf>
    <xf numFmtId="0" fontId="48" fillId="40" borderId="0" applyNumberFormat="0" applyBorder="0" applyAlignment="0" applyProtection="0">
      <alignment vertical="center"/>
    </xf>
    <xf numFmtId="0" fontId="44" fillId="0" borderId="0">
      <alignment vertical="center"/>
    </xf>
    <xf numFmtId="0" fontId="58"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48" fillId="56" borderId="0" applyNumberFormat="0" applyBorder="0" applyAlignment="0" applyProtection="0">
      <alignment vertical="center"/>
    </xf>
    <xf numFmtId="0" fontId="48" fillId="40" borderId="0" applyNumberFormat="0" applyBorder="0" applyAlignment="0" applyProtection="0">
      <alignment vertical="center"/>
    </xf>
    <xf numFmtId="0" fontId="0" fillId="0" borderId="0">
      <alignment vertical="center"/>
    </xf>
    <xf numFmtId="0" fontId="48" fillId="40" borderId="0" applyNumberFormat="0" applyBorder="0" applyAlignment="0" applyProtection="0">
      <alignment vertical="center"/>
    </xf>
    <xf numFmtId="0" fontId="0" fillId="0" borderId="0">
      <alignment vertical="center"/>
    </xf>
    <xf numFmtId="0" fontId="46" fillId="38" borderId="37" applyNumberFormat="0" applyAlignment="0" applyProtection="0">
      <alignment vertical="center"/>
    </xf>
    <xf numFmtId="0" fontId="44" fillId="0" borderId="0">
      <alignment vertical="center"/>
    </xf>
    <xf numFmtId="0" fontId="0" fillId="0" borderId="0"/>
    <xf numFmtId="43" fontId="44" fillId="0" borderId="0" applyFont="0" applyFill="0" applyBorder="0" applyAlignment="0" applyProtection="0">
      <alignment vertical="center"/>
    </xf>
    <xf numFmtId="0" fontId="0" fillId="0" borderId="0"/>
    <xf numFmtId="0" fontId="0" fillId="0" borderId="0">
      <alignment vertical="center"/>
    </xf>
    <xf numFmtId="0" fontId="86" fillId="0" borderId="0"/>
    <xf numFmtId="0" fontId="45" fillId="37" borderId="0" applyNumberFormat="0" applyBorder="0" applyAlignment="0" applyProtection="0">
      <alignment vertical="center"/>
    </xf>
    <xf numFmtId="0" fontId="71" fillId="0" borderId="50" applyNumberFormat="0" applyFill="0" applyAlignment="0" applyProtection="0">
      <alignment vertical="center"/>
    </xf>
    <xf numFmtId="0" fontId="90" fillId="37" borderId="0" applyNumberFormat="0" applyBorder="0" applyAlignment="0" applyProtection="0">
      <alignment vertical="center"/>
    </xf>
    <xf numFmtId="43" fontId="0" fillId="0" borderId="0" applyFont="0" applyFill="0" applyBorder="0" applyAlignment="0" applyProtection="0">
      <alignment vertical="center"/>
    </xf>
    <xf numFmtId="0" fontId="0" fillId="0" borderId="0"/>
    <xf numFmtId="0" fontId="0"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44" fillId="45" borderId="0" applyNumberFormat="0" applyBorder="0" applyAlignment="0" applyProtection="0">
      <alignment vertical="center"/>
    </xf>
    <xf numFmtId="0" fontId="0" fillId="0" borderId="0"/>
    <xf numFmtId="0" fontId="44" fillId="0" borderId="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48" fillId="53" borderId="0" applyNumberFormat="0" applyBorder="0" applyAlignment="0" applyProtection="0">
      <alignment vertical="center"/>
    </xf>
    <xf numFmtId="0" fontId="44" fillId="0" borderId="0">
      <alignment vertical="center"/>
    </xf>
    <xf numFmtId="0" fontId="44" fillId="0" borderId="0">
      <alignment vertical="center"/>
    </xf>
    <xf numFmtId="40" fontId="0" fillId="0" borderId="0" applyFont="0" applyFill="0" applyBorder="0" applyAlignment="0" applyProtection="0">
      <alignment vertical="center"/>
    </xf>
    <xf numFmtId="0" fontId="0" fillId="0" borderId="0">
      <alignment vertical="center"/>
    </xf>
    <xf numFmtId="0" fontId="0" fillId="0" borderId="0"/>
    <xf numFmtId="0" fontId="44" fillId="0" borderId="0">
      <alignment vertical="center"/>
    </xf>
    <xf numFmtId="0" fontId="0" fillId="0" borderId="0">
      <alignment vertical="center"/>
    </xf>
    <xf numFmtId="0" fontId="0" fillId="0" borderId="0"/>
    <xf numFmtId="0" fontId="0" fillId="0" borderId="0"/>
    <xf numFmtId="0" fontId="44" fillId="0" borderId="0">
      <alignment vertical="center"/>
    </xf>
    <xf numFmtId="0" fontId="0" fillId="0" borderId="0">
      <alignment vertical="center"/>
    </xf>
    <xf numFmtId="0" fontId="0" fillId="0" borderId="0"/>
    <xf numFmtId="0" fontId="44" fillId="0" borderId="0" applyProtection="0">
      <alignment vertical="center"/>
    </xf>
    <xf numFmtId="0" fontId="0" fillId="0" borderId="0"/>
    <xf numFmtId="0" fontId="48" fillId="55" borderId="0" applyNumberFormat="0" applyBorder="0" applyAlignment="0" applyProtection="0">
      <alignment vertical="center"/>
    </xf>
    <xf numFmtId="0" fontId="0" fillId="0" borderId="0"/>
    <xf numFmtId="0" fontId="44" fillId="0" borderId="0">
      <alignment vertical="center"/>
    </xf>
    <xf numFmtId="0" fontId="0" fillId="0" borderId="0">
      <alignment vertical="center"/>
    </xf>
    <xf numFmtId="0" fontId="0" fillId="0" borderId="0">
      <alignment vertical="center"/>
    </xf>
    <xf numFmtId="0" fontId="44" fillId="44" borderId="0" applyNumberFormat="0" applyBorder="0" applyAlignment="0" applyProtection="0">
      <alignment vertical="center"/>
    </xf>
    <xf numFmtId="0" fontId="0" fillId="0" borderId="0">
      <alignment vertical="center"/>
    </xf>
    <xf numFmtId="0" fontId="52" fillId="52" borderId="0" applyNumberFormat="0" applyBorder="0" applyAlignment="0" applyProtection="0">
      <alignment vertical="center"/>
    </xf>
    <xf numFmtId="0" fontId="44" fillId="0" borderId="0">
      <alignment vertical="center"/>
    </xf>
    <xf numFmtId="0" fontId="50" fillId="0" borderId="43" applyNumberFormat="0" applyFill="0" applyAlignment="0" applyProtection="0">
      <alignment vertical="center"/>
    </xf>
    <xf numFmtId="0" fontId="0" fillId="0" borderId="0">
      <alignment vertical="center"/>
    </xf>
    <xf numFmtId="0" fontId="44"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xf numFmtId="0" fontId="86"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44" fillId="0" borderId="0">
      <alignment vertical="center"/>
    </xf>
    <xf numFmtId="0" fontId="44" fillId="0" borderId="0">
      <alignment vertical="center"/>
    </xf>
    <xf numFmtId="0" fontId="24" fillId="0" borderId="0">
      <alignment vertical="center"/>
    </xf>
    <xf numFmtId="0" fontId="0" fillId="0" borderId="0">
      <alignment vertical="center"/>
    </xf>
    <xf numFmtId="0" fontId="44" fillId="0" borderId="0">
      <alignment vertical="center"/>
    </xf>
    <xf numFmtId="0" fontId="44" fillId="0" borderId="0">
      <alignment vertical="center"/>
    </xf>
    <xf numFmtId="0" fontId="44" fillId="0" borderId="0">
      <alignment vertical="center"/>
    </xf>
    <xf numFmtId="0" fontId="44" fillId="58"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48" fillId="40" borderId="0" applyNumberFormat="0" applyBorder="0" applyAlignment="0" applyProtection="0">
      <alignment vertical="center"/>
    </xf>
    <xf numFmtId="0" fontId="44" fillId="0" borderId="0">
      <alignment vertical="center"/>
    </xf>
    <xf numFmtId="0" fontId="44"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92" fillId="0" borderId="0">
      <alignment vertical="center"/>
    </xf>
    <xf numFmtId="0" fontId="44" fillId="0" borderId="0">
      <alignment vertical="center"/>
    </xf>
    <xf numFmtId="0" fontId="0" fillId="0" borderId="0"/>
    <xf numFmtId="0" fontId="0" fillId="0" borderId="0"/>
    <xf numFmtId="0" fontId="44" fillId="0" borderId="0">
      <alignment vertical="center"/>
    </xf>
    <xf numFmtId="0" fontId="57" fillId="49" borderId="0" applyNumberFormat="0" applyBorder="0" applyAlignment="0" applyProtection="0">
      <alignment vertical="center"/>
    </xf>
    <xf numFmtId="0" fontId="0" fillId="0" borderId="0">
      <alignment vertical="center"/>
    </xf>
    <xf numFmtId="0" fontId="0" fillId="0" borderId="0">
      <alignment vertical="center"/>
    </xf>
    <xf numFmtId="0" fontId="48" fillId="43" borderId="0" applyNumberFormat="0" applyBorder="0" applyAlignment="0" applyProtection="0">
      <alignment vertical="center"/>
    </xf>
    <xf numFmtId="0" fontId="44" fillId="0" borderId="0">
      <alignment vertical="center"/>
    </xf>
    <xf numFmtId="0" fontId="0" fillId="0" borderId="0">
      <alignment vertical="center"/>
    </xf>
    <xf numFmtId="0" fontId="50" fillId="0" borderId="38" applyNumberFormat="0" applyFill="0" applyAlignment="0" applyProtection="0">
      <alignment vertical="center"/>
    </xf>
    <xf numFmtId="43" fontId="44" fillId="0" borderId="0" applyFont="0" applyFill="0" applyBorder="0" applyAlignment="0" applyProtection="0">
      <alignment vertical="center"/>
    </xf>
    <xf numFmtId="0" fontId="45" fillId="37" borderId="0" applyNumberFormat="0" applyBorder="0" applyAlignment="0" applyProtection="0">
      <alignment vertical="center"/>
    </xf>
    <xf numFmtId="0" fontId="0" fillId="0" borderId="0"/>
    <xf numFmtId="0" fontId="0" fillId="0" borderId="0">
      <alignment vertical="center"/>
    </xf>
    <xf numFmtId="0" fontId="44" fillId="4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44" fillId="38" borderId="0" applyNumberFormat="0" applyBorder="0" applyAlignment="0" applyProtection="0">
      <alignment vertical="center"/>
    </xf>
    <xf numFmtId="0" fontId="0" fillId="0" borderId="0">
      <alignment vertical="center"/>
    </xf>
    <xf numFmtId="41" fontId="0" fillId="0" borderId="0" applyFont="0" applyFill="0" applyBorder="0" applyAlignment="0" applyProtection="0"/>
    <xf numFmtId="0" fontId="44" fillId="55" borderId="0" applyNumberFormat="0" applyBorder="0" applyAlignment="0" applyProtection="0">
      <alignment vertical="center"/>
    </xf>
    <xf numFmtId="0" fontId="0" fillId="0" borderId="0"/>
    <xf numFmtId="0" fontId="0" fillId="0" borderId="0">
      <alignment vertical="center"/>
    </xf>
    <xf numFmtId="0" fontId="0" fillId="0" borderId="0"/>
    <xf numFmtId="0" fontId="48" fillId="55" borderId="0" applyNumberFormat="0" applyBorder="0" applyAlignment="0" applyProtection="0">
      <alignment vertical="center"/>
    </xf>
    <xf numFmtId="0" fontId="44" fillId="37" borderId="0" applyNumberFormat="0" applyBorder="0" applyAlignment="0" applyProtection="0">
      <alignment vertical="center"/>
    </xf>
    <xf numFmtId="0" fontId="0" fillId="0" borderId="0"/>
    <xf numFmtId="0" fontId="58" fillId="48" borderId="0" applyNumberFormat="0" applyBorder="0" applyAlignment="0" applyProtection="0">
      <alignment vertical="center"/>
    </xf>
    <xf numFmtId="0" fontId="0" fillId="0" borderId="0"/>
    <xf numFmtId="43" fontId="44" fillId="0" borderId="0" applyFont="0" applyFill="0" applyBorder="0" applyAlignment="0" applyProtection="0">
      <alignment vertical="center"/>
    </xf>
    <xf numFmtId="0" fontId="44" fillId="0" borderId="0">
      <alignment vertical="center"/>
    </xf>
    <xf numFmtId="0" fontId="0" fillId="0" borderId="0">
      <alignment vertical="center"/>
    </xf>
    <xf numFmtId="0" fontId="52" fillId="52" borderId="0" applyNumberFormat="0" applyBorder="0" applyAlignment="0" applyProtection="0">
      <alignment vertical="center"/>
    </xf>
    <xf numFmtId="0" fontId="0" fillId="0" borderId="0">
      <alignment vertical="center"/>
    </xf>
    <xf numFmtId="0" fontId="0" fillId="0" borderId="0">
      <alignment vertical="center"/>
    </xf>
    <xf numFmtId="0" fontId="45" fillId="3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48" fillId="53" borderId="0" applyNumberFormat="0" applyBorder="0" applyAlignment="0" applyProtection="0">
      <alignment vertical="center"/>
    </xf>
    <xf numFmtId="0" fontId="0" fillId="0" borderId="0">
      <alignment vertical="center"/>
    </xf>
    <xf numFmtId="0" fontId="0" fillId="0" borderId="0">
      <alignment vertical="center"/>
    </xf>
    <xf numFmtId="0" fontId="48" fillId="40" borderId="0" applyNumberFormat="0" applyBorder="0" applyAlignment="0" applyProtection="0">
      <alignment vertical="center"/>
    </xf>
    <xf numFmtId="0" fontId="0" fillId="0" borderId="0">
      <alignment vertical="center"/>
    </xf>
    <xf numFmtId="0" fontId="48" fillId="51" borderId="0" applyNumberFormat="0" applyBorder="0" applyAlignment="0" applyProtection="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78" fillId="44" borderId="41" applyNumberFormat="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0" fontId="0" fillId="0" borderId="0">
      <alignment vertical="center"/>
    </xf>
    <xf numFmtId="0" fontId="44" fillId="0" borderId="0">
      <alignment vertical="center"/>
    </xf>
    <xf numFmtId="0" fontId="44" fillId="44"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86"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44" fillId="0" borderId="0">
      <alignment vertical="center"/>
    </xf>
    <xf numFmtId="0" fontId="0" fillId="0" borderId="0"/>
    <xf numFmtId="0" fontId="55" fillId="0" borderId="0" applyNumberFormat="0" applyFill="0" applyBorder="0" applyAlignment="0" applyProtection="0">
      <alignment vertical="center"/>
    </xf>
    <xf numFmtId="0" fontId="53" fillId="0" borderId="39" applyNumberFormat="0" applyFill="0" applyAlignment="0" applyProtection="0">
      <alignment vertical="center"/>
    </xf>
    <xf numFmtId="0" fontId="44" fillId="0" borderId="0">
      <alignment vertical="center"/>
    </xf>
    <xf numFmtId="0" fontId="0" fillId="0" borderId="0"/>
    <xf numFmtId="0" fontId="77" fillId="0" borderId="0">
      <alignment vertical="center"/>
    </xf>
    <xf numFmtId="0" fontId="0" fillId="0" borderId="0"/>
    <xf numFmtId="0" fontId="0" fillId="0" borderId="0"/>
    <xf numFmtId="0" fontId="0" fillId="0" borderId="0"/>
    <xf numFmtId="0" fontId="0" fillId="0" borderId="0"/>
    <xf numFmtId="0" fontId="0" fillId="0" borderId="0"/>
    <xf numFmtId="0" fontId="45" fillId="3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44" fillId="50" borderId="0" applyNumberFormat="0" applyBorder="0" applyAlignment="0" applyProtection="0">
      <alignment vertical="center"/>
    </xf>
    <xf numFmtId="0" fontId="0" fillId="0" borderId="0">
      <alignment vertical="center"/>
    </xf>
    <xf numFmtId="0" fontId="0" fillId="0" borderId="0"/>
    <xf numFmtId="0" fontId="45" fillId="37"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44" fillId="38"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8" fillId="54" borderId="0" applyNumberFormat="0" applyBorder="0" applyAlignment="0" applyProtection="0">
      <alignment vertical="center"/>
    </xf>
    <xf numFmtId="0" fontId="83" fillId="61" borderId="53" applyNumberFormat="0" applyAlignment="0" applyProtection="0">
      <alignment vertical="center"/>
    </xf>
    <xf numFmtId="43" fontId="44" fillId="0" borderId="0" applyFont="0" applyFill="0" applyBorder="0" applyAlignment="0" applyProtection="0">
      <alignment vertical="center"/>
    </xf>
    <xf numFmtId="0" fontId="0" fillId="0" borderId="0">
      <alignment vertical="center"/>
    </xf>
    <xf numFmtId="0" fontId="44" fillId="0" borderId="0">
      <alignment vertical="center"/>
    </xf>
    <xf numFmtId="0" fontId="0" fillId="46" borderId="40" applyNumberFormat="0" applyFont="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44" fillId="45" borderId="0" applyNumberFormat="0" applyBorder="0" applyAlignment="0" applyProtection="0">
      <alignment vertical="center"/>
    </xf>
    <xf numFmtId="0" fontId="0" fillId="0" borderId="0">
      <alignment vertical="center"/>
    </xf>
    <xf numFmtId="0" fontId="44" fillId="45" borderId="0" applyNumberFormat="0" applyBorder="0" applyAlignment="0" applyProtection="0">
      <alignment vertical="center"/>
    </xf>
    <xf numFmtId="0" fontId="0" fillId="0" borderId="0">
      <alignment vertical="center"/>
    </xf>
    <xf numFmtId="0" fontId="61" fillId="48" borderId="0" applyNumberFormat="0" applyBorder="0" applyAlignment="0" applyProtection="0">
      <alignment vertical="center"/>
    </xf>
    <xf numFmtId="0" fontId="0" fillId="0" borderId="0"/>
    <xf numFmtId="43" fontId="44" fillId="0" borderId="0" applyFont="0" applyFill="0" applyBorder="0" applyAlignment="0" applyProtection="0">
      <alignment vertical="center"/>
    </xf>
    <xf numFmtId="0" fontId="0" fillId="0" borderId="0"/>
    <xf numFmtId="43" fontId="44" fillId="0" borderId="0" applyFont="0" applyFill="0" applyBorder="0" applyAlignment="0" applyProtection="0">
      <alignment vertical="center"/>
    </xf>
    <xf numFmtId="0" fontId="0" fillId="0" borderId="0"/>
    <xf numFmtId="0" fontId="0" fillId="0" borderId="0">
      <alignment vertical="center"/>
    </xf>
    <xf numFmtId="0" fontId="0" fillId="0" borderId="0"/>
    <xf numFmtId="0" fontId="0" fillId="0" borderId="0"/>
    <xf numFmtId="43" fontId="44" fillId="0" borderId="0" applyFont="0" applyFill="0" applyBorder="0" applyAlignment="0" applyProtection="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4" fillId="38"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44" fillId="0" borderId="0">
      <alignment vertical="center"/>
    </xf>
    <xf numFmtId="0" fontId="0" fillId="0" borderId="0">
      <alignment vertical="center"/>
    </xf>
    <xf numFmtId="0" fontId="55" fillId="0" borderId="0" applyNumberFormat="0" applyFill="0" applyBorder="0" applyAlignment="0" applyProtection="0">
      <alignment vertical="center"/>
    </xf>
    <xf numFmtId="0" fontId="0" fillId="0" borderId="0">
      <alignment vertical="center"/>
    </xf>
    <xf numFmtId="0" fontId="44" fillId="0" borderId="0" applyProtection="0">
      <alignment vertical="center"/>
    </xf>
    <xf numFmtId="0" fontId="0" fillId="0" borderId="0">
      <alignment vertical="center"/>
    </xf>
    <xf numFmtId="0" fontId="50" fillId="0" borderId="38" applyNumberFormat="0" applyFill="0" applyAlignment="0" applyProtection="0">
      <alignment vertical="center"/>
    </xf>
    <xf numFmtId="0" fontId="0" fillId="0" borderId="0">
      <alignment vertical="center"/>
    </xf>
    <xf numFmtId="0" fontId="0" fillId="0" borderId="0">
      <alignment vertical="center"/>
    </xf>
    <xf numFmtId="0" fontId="13" fillId="0" borderId="0">
      <alignment vertical="center"/>
    </xf>
    <xf numFmtId="0" fontId="0" fillId="0" borderId="0" applyFont="0" applyFill="0" applyBorder="0" applyAlignment="0" applyProtection="0"/>
    <xf numFmtId="0" fontId="0" fillId="0" borderId="0">
      <alignment vertical="center"/>
    </xf>
    <xf numFmtId="0" fontId="44" fillId="0" borderId="0">
      <alignment vertical="center"/>
    </xf>
    <xf numFmtId="0" fontId="52" fillId="54" borderId="0" applyNumberFormat="0" applyBorder="0" applyAlignment="0" applyProtection="0">
      <alignment vertical="center"/>
    </xf>
    <xf numFmtId="0" fontId="44" fillId="50"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48" fillId="38" borderId="0" applyNumberFormat="0" applyBorder="0" applyAlignment="0" applyProtection="0">
      <alignment vertical="center"/>
    </xf>
    <xf numFmtId="0" fontId="44" fillId="0" borderId="0" applyProtection="0">
      <alignment vertical="center"/>
    </xf>
    <xf numFmtId="0" fontId="0" fillId="0" borderId="0"/>
    <xf numFmtId="0" fontId="0" fillId="0" borderId="0">
      <alignment vertical="center"/>
    </xf>
    <xf numFmtId="0" fontId="0" fillId="0" borderId="0">
      <alignment vertical="center"/>
    </xf>
    <xf numFmtId="0" fontId="44" fillId="0" borderId="0" applyProtection="0">
      <alignment vertical="center"/>
    </xf>
    <xf numFmtId="0" fontId="0" fillId="0" borderId="0">
      <alignment vertical="center"/>
    </xf>
    <xf numFmtId="0" fontId="44" fillId="49" borderId="0" applyNumberFormat="0" applyBorder="0" applyAlignment="0" applyProtection="0">
      <alignment vertical="center"/>
    </xf>
    <xf numFmtId="0" fontId="0" fillId="0" borderId="0">
      <alignment vertical="center"/>
    </xf>
    <xf numFmtId="0" fontId="44" fillId="0" borderId="0" applyProtection="0">
      <alignment vertical="center"/>
    </xf>
    <xf numFmtId="0" fontId="0" fillId="0" borderId="0">
      <alignment vertical="center"/>
    </xf>
    <xf numFmtId="0" fontId="44" fillId="0" borderId="0">
      <alignment vertical="center"/>
    </xf>
    <xf numFmtId="0" fontId="44"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43" fontId="44" fillId="0" borderId="0" applyFont="0" applyFill="0" applyBorder="0" applyAlignment="0" applyProtection="0">
      <alignment vertical="center"/>
    </xf>
    <xf numFmtId="1" fontId="64" fillId="0" borderId="1">
      <alignment vertical="center"/>
      <protection locked="0"/>
    </xf>
    <xf numFmtId="0" fontId="0" fillId="0" borderId="0">
      <alignment vertical="center"/>
    </xf>
    <xf numFmtId="0" fontId="0" fillId="0" borderId="0"/>
    <xf numFmtId="0" fontId="44" fillId="0" borderId="0">
      <alignment vertical="center"/>
    </xf>
    <xf numFmtId="0" fontId="0" fillId="0" borderId="0">
      <alignment vertical="center"/>
    </xf>
    <xf numFmtId="0" fontId="0" fillId="0" borderId="0"/>
    <xf numFmtId="0" fontId="0" fillId="0" borderId="0">
      <alignment vertical="center"/>
    </xf>
    <xf numFmtId="0" fontId="44" fillId="0" borderId="0">
      <alignment vertical="center"/>
    </xf>
    <xf numFmtId="0" fontId="44" fillId="44" borderId="0" applyNumberFormat="0" applyBorder="0" applyAlignment="0" applyProtection="0">
      <alignment vertical="center"/>
    </xf>
    <xf numFmtId="43" fontId="44" fillId="0" borderId="0" applyFont="0" applyFill="0" applyBorder="0" applyAlignment="0" applyProtection="0">
      <alignment vertical="center"/>
    </xf>
    <xf numFmtId="0" fontId="85" fillId="61" borderId="53" applyNumberFormat="0" applyAlignment="0" applyProtection="0">
      <alignment vertical="center"/>
    </xf>
    <xf numFmtId="0" fontId="0" fillId="0" borderId="0">
      <alignment vertical="center"/>
    </xf>
    <xf numFmtId="0" fontId="0" fillId="0" borderId="0">
      <alignment vertical="center"/>
    </xf>
    <xf numFmtId="0" fontId="0" fillId="0" borderId="0"/>
    <xf numFmtId="0" fontId="44" fillId="42" borderId="0" applyNumberFormat="0" applyBorder="0" applyAlignment="0" applyProtection="0">
      <alignment vertical="center"/>
    </xf>
    <xf numFmtId="0" fontId="44" fillId="42" borderId="0" applyNumberFormat="0" applyBorder="0" applyAlignment="0" applyProtection="0">
      <alignment vertical="center"/>
    </xf>
    <xf numFmtId="0" fontId="19" fillId="0" borderId="0">
      <alignment vertical="center"/>
    </xf>
    <xf numFmtId="0" fontId="71" fillId="0" borderId="46" applyNumberFormat="0" applyFill="0" applyAlignment="0" applyProtection="0">
      <alignment vertical="center"/>
    </xf>
    <xf numFmtId="0" fontId="44" fillId="0" borderId="0" applyProtection="0">
      <alignment vertical="center"/>
    </xf>
    <xf numFmtId="0" fontId="0" fillId="0" borderId="0">
      <alignment vertical="center"/>
    </xf>
    <xf numFmtId="0" fontId="0" fillId="0" borderId="0">
      <alignment vertical="center"/>
    </xf>
    <xf numFmtId="0" fontId="0" fillId="0" borderId="0"/>
    <xf numFmtId="0" fontId="0" fillId="0" borderId="0"/>
    <xf numFmtId="182" fontId="0" fillId="0" borderId="0" applyFont="0" applyFill="0" applyBorder="0" applyAlignment="0" applyProtection="0">
      <alignment vertical="center"/>
    </xf>
    <xf numFmtId="0" fontId="44" fillId="58" borderId="0" applyNumberFormat="0" applyBorder="0" applyAlignment="0" applyProtection="0">
      <alignment vertical="center"/>
    </xf>
    <xf numFmtId="0" fontId="0" fillId="0" borderId="0"/>
    <xf numFmtId="0" fontId="64" fillId="0" borderId="1">
      <alignment horizontal="distributed" vertical="center" wrapText="1"/>
    </xf>
    <xf numFmtId="0" fontId="65" fillId="0" borderId="0" applyNumberFormat="0" applyFill="0" applyBorder="0" applyAlignment="0" applyProtection="0">
      <alignment vertical="center"/>
    </xf>
    <xf numFmtId="0" fontId="44" fillId="58" borderId="0" applyNumberFormat="0" applyBorder="0" applyAlignment="0" applyProtection="0">
      <alignment vertical="center"/>
    </xf>
    <xf numFmtId="0" fontId="44" fillId="50" borderId="0" applyNumberFormat="0" applyBorder="0" applyAlignment="0" applyProtection="0">
      <alignment vertical="center"/>
    </xf>
    <xf numFmtId="0" fontId="44" fillId="0" borderId="0">
      <alignment vertical="center"/>
    </xf>
    <xf numFmtId="0" fontId="0" fillId="0" borderId="0">
      <alignment vertical="center"/>
    </xf>
    <xf numFmtId="0" fontId="44" fillId="47" borderId="0" applyNumberFormat="0" applyBorder="0" applyAlignment="0" applyProtection="0">
      <alignment vertical="center"/>
    </xf>
    <xf numFmtId="0" fontId="0" fillId="0" borderId="0"/>
    <xf numFmtId="0" fontId="0" fillId="0" borderId="0">
      <alignment vertical="center"/>
    </xf>
    <xf numFmtId="0" fontId="24" fillId="0" borderId="0">
      <alignment vertical="center"/>
    </xf>
    <xf numFmtId="0" fontId="44" fillId="55" borderId="0" applyNumberFormat="0" applyBorder="0" applyAlignment="0" applyProtection="0">
      <alignment vertical="center"/>
    </xf>
    <xf numFmtId="0" fontId="44" fillId="49" borderId="0" applyNumberFormat="0" applyBorder="0" applyAlignment="0" applyProtection="0">
      <alignment vertical="center"/>
    </xf>
    <xf numFmtId="0" fontId="58" fillId="48" borderId="0" applyNumberFormat="0" applyBorder="0" applyAlignment="0" applyProtection="0">
      <alignment vertical="center"/>
    </xf>
    <xf numFmtId="0" fontId="0" fillId="0" borderId="0"/>
    <xf numFmtId="0" fontId="24" fillId="0" borderId="0">
      <alignment vertical="center"/>
    </xf>
    <xf numFmtId="0" fontId="0" fillId="0" borderId="0"/>
    <xf numFmtId="0" fontId="0" fillId="0" borderId="0"/>
    <xf numFmtId="0" fontId="44" fillId="45" borderId="0" applyNumberFormat="0" applyBorder="0" applyAlignment="0" applyProtection="0">
      <alignment vertical="center"/>
    </xf>
    <xf numFmtId="0" fontId="0" fillId="0" borderId="0"/>
    <xf numFmtId="0" fontId="58" fillId="48" borderId="0" applyNumberFormat="0" applyBorder="0" applyAlignment="0" applyProtection="0">
      <alignment vertical="center"/>
    </xf>
    <xf numFmtId="43" fontId="44" fillId="0" borderId="0" applyFont="0" applyFill="0" applyBorder="0" applyAlignment="0" applyProtection="0">
      <alignment vertical="center"/>
    </xf>
    <xf numFmtId="0" fontId="44" fillId="58" borderId="0" applyNumberFormat="0" applyBorder="0" applyAlignment="0" applyProtection="0">
      <alignment vertical="center"/>
    </xf>
    <xf numFmtId="0" fontId="58" fillId="48" borderId="0" applyNumberFormat="0" applyBorder="0" applyAlignment="0" applyProtection="0">
      <alignment vertical="center"/>
    </xf>
    <xf numFmtId="0" fontId="0" fillId="0" borderId="0"/>
    <xf numFmtId="0" fontId="0" fillId="0" borderId="0">
      <alignment vertical="center"/>
    </xf>
    <xf numFmtId="0" fontId="44" fillId="38" borderId="0" applyNumberFormat="0" applyBorder="0" applyAlignment="0" applyProtection="0">
      <alignment vertical="center"/>
    </xf>
    <xf numFmtId="0" fontId="0" fillId="0" borderId="0"/>
    <xf numFmtId="0" fontId="0" fillId="46" borderId="40" applyNumberFormat="0" applyFont="0" applyAlignment="0" applyProtection="0">
      <alignment vertical="center"/>
    </xf>
    <xf numFmtId="0" fontId="44" fillId="0" borderId="0">
      <alignment vertical="center"/>
    </xf>
    <xf numFmtId="0" fontId="44" fillId="44" borderId="0" applyNumberFormat="0" applyBorder="0" applyAlignment="0" applyProtection="0">
      <alignment vertical="center"/>
    </xf>
    <xf numFmtId="0" fontId="0" fillId="0" borderId="0"/>
    <xf numFmtId="0" fontId="0" fillId="0" borderId="0">
      <alignment vertical="center"/>
    </xf>
    <xf numFmtId="0" fontId="66" fillId="0" borderId="0" applyNumberFormat="0" applyFill="0" applyBorder="0" applyAlignment="0" applyProtection="0">
      <alignment vertical="center"/>
    </xf>
    <xf numFmtId="0" fontId="45" fillId="37" borderId="0" applyNumberFormat="0" applyBorder="0" applyAlignment="0" applyProtection="0">
      <alignment vertical="center"/>
    </xf>
    <xf numFmtId="0" fontId="0" fillId="0" borderId="0"/>
    <xf numFmtId="0" fontId="24" fillId="0" borderId="0">
      <alignment vertical="center"/>
    </xf>
    <xf numFmtId="0" fontId="44" fillId="0" borderId="0">
      <alignment vertical="center"/>
    </xf>
    <xf numFmtId="0" fontId="44" fillId="47" borderId="0" applyNumberFormat="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43" fontId="44" fillId="0" borderId="0" applyFont="0" applyFill="0" applyBorder="0" applyAlignment="0" applyProtection="0">
      <alignment vertical="center"/>
    </xf>
    <xf numFmtId="0" fontId="44" fillId="58" borderId="0" applyNumberFormat="0" applyBorder="0" applyAlignment="0" applyProtection="0">
      <alignment vertical="center"/>
    </xf>
    <xf numFmtId="0" fontId="44" fillId="0" borderId="0">
      <alignment vertical="center"/>
    </xf>
    <xf numFmtId="0" fontId="44" fillId="0" borderId="0">
      <alignment vertical="center"/>
    </xf>
    <xf numFmtId="0" fontId="44" fillId="44" borderId="0" applyNumberFormat="0" applyBorder="0" applyAlignment="0" applyProtection="0">
      <alignment vertical="center"/>
    </xf>
    <xf numFmtId="0" fontId="0" fillId="0" borderId="0"/>
    <xf numFmtId="0" fontId="0" fillId="0" borderId="0"/>
    <xf numFmtId="0" fontId="0" fillId="0" borderId="46" applyNumberFormat="0" applyFill="0" applyAlignment="0" applyProtection="0">
      <alignment vertical="center"/>
    </xf>
    <xf numFmtId="0" fontId="0" fillId="0" borderId="0">
      <alignment vertical="center"/>
    </xf>
    <xf numFmtId="0" fontId="44" fillId="58" borderId="0" applyNumberFormat="0" applyBorder="0" applyAlignment="0" applyProtection="0">
      <alignment vertical="center"/>
    </xf>
    <xf numFmtId="0" fontId="0" fillId="0" borderId="0"/>
    <xf numFmtId="0" fontId="71" fillId="0" borderId="46" applyNumberFormat="0" applyFill="0" applyAlignment="0" applyProtection="0">
      <alignment vertical="center"/>
    </xf>
    <xf numFmtId="0" fontId="44" fillId="38" borderId="0" applyNumberFormat="0" applyBorder="0" applyAlignment="0" applyProtection="0">
      <alignment vertical="center"/>
    </xf>
    <xf numFmtId="0" fontId="58" fillId="48" borderId="0" applyNumberFormat="0" applyBorder="0" applyAlignment="0" applyProtection="0">
      <alignment vertical="center"/>
    </xf>
    <xf numFmtId="0" fontId="0" fillId="0" borderId="0">
      <alignment vertical="center"/>
    </xf>
    <xf numFmtId="0" fontId="47" fillId="0" borderId="0"/>
    <xf numFmtId="0" fontId="0" fillId="0" borderId="0">
      <alignment vertical="center"/>
    </xf>
    <xf numFmtId="0" fontId="45" fillId="37" borderId="0" applyNumberFormat="0" applyBorder="0" applyAlignment="0" applyProtection="0">
      <alignment vertical="center"/>
    </xf>
    <xf numFmtId="0" fontId="59" fillId="38" borderId="41" applyNumberFormat="0" applyAlignment="0" applyProtection="0">
      <alignment vertical="center"/>
    </xf>
    <xf numFmtId="0" fontId="44" fillId="42" borderId="0" applyNumberFormat="0" applyBorder="0" applyAlignment="0" applyProtection="0">
      <alignment vertical="center"/>
    </xf>
    <xf numFmtId="0" fontId="44" fillId="0" borderId="0">
      <alignment vertical="center"/>
    </xf>
    <xf numFmtId="0" fontId="0" fillId="0" borderId="0">
      <alignment vertical="center"/>
    </xf>
    <xf numFmtId="43" fontId="44" fillId="0" borderId="0" applyFont="0" applyFill="0" applyBorder="0" applyAlignment="0" applyProtection="0">
      <alignment vertical="center"/>
    </xf>
    <xf numFmtId="0" fontId="44" fillId="0" borderId="0" applyProtection="0">
      <alignment vertical="center"/>
    </xf>
    <xf numFmtId="0" fontId="0" fillId="0" borderId="0"/>
    <xf numFmtId="0" fontId="52" fillId="44" borderId="0" applyNumberFormat="0" applyBorder="0" applyAlignment="0" applyProtection="0">
      <alignment vertical="center"/>
    </xf>
    <xf numFmtId="0" fontId="0" fillId="0" borderId="0">
      <alignment vertical="center"/>
    </xf>
    <xf numFmtId="0" fontId="44" fillId="0" borderId="0" applyProtection="0">
      <alignment vertical="center"/>
    </xf>
    <xf numFmtId="0" fontId="44" fillId="45" borderId="0" applyNumberFormat="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0" fontId="24" fillId="0" borderId="0">
      <alignment vertical="center"/>
    </xf>
    <xf numFmtId="0" fontId="0" fillId="0" borderId="0"/>
    <xf numFmtId="0" fontId="0" fillId="0" borderId="0">
      <alignment vertical="center"/>
    </xf>
    <xf numFmtId="0" fontId="0" fillId="0" borderId="0"/>
    <xf numFmtId="0" fontId="58" fillId="48" borderId="0" applyNumberFormat="0" applyBorder="0" applyAlignment="0" applyProtection="0">
      <alignment vertical="center"/>
    </xf>
    <xf numFmtId="0" fontId="0" fillId="0" borderId="0">
      <alignment vertical="center"/>
    </xf>
    <xf numFmtId="43" fontId="44" fillId="0" borderId="0" applyFont="0" applyFill="0" applyBorder="0" applyAlignment="0" applyProtection="0">
      <alignment vertical="center"/>
    </xf>
    <xf numFmtId="0" fontId="58" fillId="48" borderId="0" applyNumberFormat="0" applyBorder="0" applyAlignment="0" applyProtection="0">
      <alignment vertical="center"/>
    </xf>
    <xf numFmtId="0" fontId="44" fillId="58" borderId="0" applyNumberFormat="0" applyBorder="0" applyAlignment="0" applyProtection="0">
      <alignment vertical="center"/>
    </xf>
    <xf numFmtId="0" fontId="44" fillId="60" borderId="0" applyNumberFormat="0" applyBorder="0" applyAlignment="0" applyProtection="0">
      <alignment vertical="center"/>
    </xf>
    <xf numFmtId="0" fontId="0" fillId="0" borderId="0">
      <alignment vertical="center"/>
    </xf>
    <xf numFmtId="0" fontId="0" fillId="0" borderId="0">
      <alignment vertical="center"/>
    </xf>
    <xf numFmtId="0" fontId="44" fillId="0" borderId="0">
      <alignment vertical="center"/>
    </xf>
    <xf numFmtId="0" fontId="0" fillId="0" borderId="0">
      <alignment vertical="center"/>
    </xf>
    <xf numFmtId="43" fontId="44" fillId="0" borderId="0" applyFont="0" applyFill="0" applyBorder="0" applyAlignment="0" applyProtection="0">
      <alignment vertical="center"/>
    </xf>
    <xf numFmtId="0" fontId="0" fillId="0" borderId="0"/>
    <xf numFmtId="0" fontId="45" fillId="37" borderId="0" applyNumberFormat="0" applyBorder="0" applyAlignment="0" applyProtection="0">
      <alignment vertical="center"/>
    </xf>
    <xf numFmtId="0" fontId="24" fillId="0" borderId="0">
      <alignment vertical="center"/>
    </xf>
    <xf numFmtId="0" fontId="44" fillId="60" borderId="0" applyNumberFormat="0" applyBorder="0" applyAlignment="0" applyProtection="0">
      <alignment vertical="center"/>
    </xf>
    <xf numFmtId="43" fontId="44" fillId="0" borderId="0" applyFont="0" applyFill="0" applyBorder="0" applyAlignment="0" applyProtection="0">
      <alignment vertical="center"/>
    </xf>
    <xf numFmtId="0" fontId="83" fillId="61" borderId="53" applyNumberFormat="0" applyAlignment="0" applyProtection="0">
      <alignment vertical="center"/>
    </xf>
    <xf numFmtId="43" fontId="44" fillId="0" borderId="0" applyFont="0" applyFill="0" applyBorder="0" applyAlignment="0" applyProtection="0">
      <alignment vertical="center"/>
    </xf>
    <xf numFmtId="0" fontId="44" fillId="0" borderId="0">
      <alignment vertical="center"/>
    </xf>
    <xf numFmtId="0" fontId="56" fillId="48" borderId="0" applyNumberFormat="0" applyBorder="0" applyAlignment="0" applyProtection="0">
      <alignment vertical="center"/>
    </xf>
    <xf numFmtId="0" fontId="44" fillId="0" borderId="0">
      <alignment vertical="center"/>
    </xf>
    <xf numFmtId="0" fontId="44" fillId="60" borderId="0" applyNumberFormat="0" applyBorder="0" applyAlignment="0" applyProtection="0">
      <alignment vertical="center"/>
    </xf>
    <xf numFmtId="0" fontId="0" fillId="0" borderId="0">
      <alignment vertical="center"/>
    </xf>
    <xf numFmtId="0" fontId="44" fillId="5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xf numFmtId="0" fontId="58" fillId="48" borderId="0" applyNumberFormat="0" applyBorder="0" applyAlignment="0" applyProtection="0">
      <alignment vertical="center"/>
    </xf>
    <xf numFmtId="0" fontId="0" fillId="0" borderId="0"/>
    <xf numFmtId="0" fontId="0" fillId="0" borderId="0"/>
    <xf numFmtId="0" fontId="0" fillId="0" borderId="0"/>
    <xf numFmtId="0" fontId="69" fillId="0" borderId="45" applyNumberFormat="0" applyFill="0" applyAlignment="0" applyProtection="0">
      <alignment vertical="center"/>
    </xf>
    <xf numFmtId="0" fontId="48" fillId="41" borderId="0" applyNumberFormat="0" applyBorder="0" applyAlignment="0" applyProtection="0">
      <alignment vertical="center"/>
    </xf>
    <xf numFmtId="0" fontId="48" fillId="45" borderId="0" applyNumberFormat="0" applyBorder="0" applyAlignment="0" applyProtection="0">
      <alignment vertical="center"/>
    </xf>
    <xf numFmtId="0" fontId="65" fillId="0" borderId="0" applyNumberFormat="0" applyFill="0" applyBorder="0" applyAlignment="0" applyProtection="0">
      <alignment vertical="center"/>
    </xf>
    <xf numFmtId="0" fontId="0" fillId="0" borderId="0"/>
    <xf numFmtId="0" fontId="58" fillId="48" borderId="0" applyNumberFormat="0" applyBorder="0" applyAlignment="0" applyProtection="0">
      <alignment vertical="center"/>
    </xf>
    <xf numFmtId="0" fontId="44" fillId="50" borderId="0" applyNumberFormat="0" applyBorder="0" applyAlignment="0" applyProtection="0">
      <alignment vertical="center"/>
    </xf>
    <xf numFmtId="0" fontId="44" fillId="60" borderId="0" applyNumberFormat="0" applyBorder="0" applyAlignment="0" applyProtection="0">
      <alignment vertical="center"/>
    </xf>
    <xf numFmtId="0" fontId="0" fillId="0" borderId="0">
      <alignment vertical="center"/>
    </xf>
    <xf numFmtId="0" fontId="0" fillId="0" borderId="0"/>
    <xf numFmtId="0" fontId="0" fillId="0" borderId="0"/>
    <xf numFmtId="0" fontId="44" fillId="50" borderId="0" applyNumberFormat="0" applyBorder="0" applyAlignment="0" applyProtection="0">
      <alignment vertical="center"/>
    </xf>
    <xf numFmtId="0" fontId="44" fillId="50" borderId="0" applyNumberFormat="0" applyBorder="0" applyAlignment="0" applyProtection="0">
      <alignment vertical="center"/>
    </xf>
    <xf numFmtId="0" fontId="0" fillId="0" borderId="0">
      <alignment vertical="center"/>
    </xf>
    <xf numFmtId="0" fontId="44" fillId="0" borderId="0">
      <alignment vertical="center"/>
    </xf>
    <xf numFmtId="0" fontId="0" fillId="0" borderId="0"/>
    <xf numFmtId="0" fontId="0" fillId="0" borderId="0">
      <alignment vertical="center"/>
    </xf>
    <xf numFmtId="0" fontId="0" fillId="0" borderId="0"/>
    <xf numFmtId="0" fontId="44" fillId="0" borderId="0">
      <alignment vertical="center"/>
    </xf>
    <xf numFmtId="0" fontId="44" fillId="47" borderId="0" applyNumberFormat="0" applyBorder="0" applyAlignment="0" applyProtection="0">
      <alignment vertical="center"/>
    </xf>
    <xf numFmtId="0" fontId="0" fillId="0" borderId="0">
      <alignment vertical="center"/>
    </xf>
    <xf numFmtId="0" fontId="52" fillId="52" borderId="0" applyNumberFormat="0" applyBorder="0" applyAlignment="0" applyProtection="0">
      <alignment vertical="center"/>
    </xf>
    <xf numFmtId="0" fontId="44" fillId="0" borderId="0" applyProtection="0">
      <alignment vertical="center"/>
    </xf>
    <xf numFmtId="0" fontId="44" fillId="0" borderId="0">
      <alignment vertical="center"/>
    </xf>
    <xf numFmtId="0" fontId="86" fillId="0" borderId="0">
      <alignment vertical="center"/>
    </xf>
    <xf numFmtId="0" fontId="0" fillId="0" borderId="0">
      <alignment vertical="center"/>
    </xf>
    <xf numFmtId="0" fontId="0" fillId="0" borderId="0"/>
    <xf numFmtId="0" fontId="0" fillId="0" borderId="0">
      <alignment vertical="center"/>
    </xf>
    <xf numFmtId="0" fontId="59" fillId="38" borderId="41" applyNumberFormat="0" applyAlignment="0" applyProtection="0">
      <alignment vertical="center"/>
    </xf>
    <xf numFmtId="0" fontId="0" fillId="0" borderId="0">
      <alignment vertical="center"/>
    </xf>
    <xf numFmtId="0" fontId="0" fillId="0" borderId="0">
      <alignment vertical="center"/>
    </xf>
    <xf numFmtId="0" fontId="48" fillId="59" borderId="0" applyNumberFormat="0" applyBorder="0" applyAlignment="0" applyProtection="0">
      <alignment vertical="center"/>
    </xf>
    <xf numFmtId="0" fontId="44"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24" fillId="0" borderId="0">
      <alignment vertical="center"/>
    </xf>
    <xf numFmtId="0" fontId="49" fillId="37" borderId="0" applyNumberFormat="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0" fontId="44" fillId="50" borderId="0" applyNumberFormat="0" applyBorder="0" applyAlignment="0" applyProtection="0">
      <alignment vertical="center"/>
    </xf>
    <xf numFmtId="43" fontId="44" fillId="0" borderId="0" applyFont="0" applyFill="0" applyBorder="0" applyAlignment="0" applyProtection="0">
      <alignment vertical="center"/>
    </xf>
    <xf numFmtId="0" fontId="0" fillId="0" borderId="0"/>
    <xf numFmtId="0" fontId="0" fillId="0" borderId="0">
      <alignment vertical="center"/>
    </xf>
    <xf numFmtId="0" fontId="44" fillId="0" borderId="0">
      <alignment vertical="center"/>
    </xf>
    <xf numFmtId="0" fontId="0" fillId="46" borderId="40" applyNumberFormat="0" applyFont="0" applyAlignment="0" applyProtection="0">
      <alignment vertical="center"/>
    </xf>
    <xf numFmtId="0" fontId="0" fillId="0" borderId="0">
      <alignment vertical="center"/>
    </xf>
    <xf numFmtId="0" fontId="49" fillId="37" borderId="0" applyNumberFormat="0" applyBorder="0" applyAlignment="0" applyProtection="0">
      <alignment vertical="center"/>
    </xf>
    <xf numFmtId="0" fontId="0" fillId="0" borderId="0"/>
    <xf numFmtId="0" fontId="0" fillId="0" borderId="0">
      <alignment vertical="center"/>
    </xf>
    <xf numFmtId="0" fontId="44" fillId="0" borderId="0">
      <alignment vertical="center"/>
    </xf>
    <xf numFmtId="0" fontId="44" fillId="47" borderId="0" applyNumberFormat="0" applyBorder="0" applyAlignment="0" applyProtection="0">
      <alignment vertical="center"/>
    </xf>
    <xf numFmtId="0" fontId="0" fillId="0" borderId="0"/>
    <xf numFmtId="0" fontId="58" fillId="48" borderId="0" applyNumberFormat="0" applyBorder="0" applyAlignment="0" applyProtection="0">
      <alignment vertical="center"/>
    </xf>
    <xf numFmtId="0" fontId="62" fillId="0" borderId="0" applyNumberFormat="0" applyFill="0" applyBorder="0" applyAlignment="0" applyProtection="0">
      <alignment vertical="center"/>
    </xf>
    <xf numFmtId="0" fontId="0" fillId="0" borderId="0">
      <alignment vertical="center"/>
    </xf>
    <xf numFmtId="0" fontId="45" fillId="37" borderId="0" applyNumberFormat="0" applyBorder="0" applyAlignment="0" applyProtection="0">
      <alignment vertical="center"/>
    </xf>
    <xf numFmtId="0" fontId="46" fillId="38" borderId="37" applyNumberFormat="0" applyAlignment="0" applyProtection="0">
      <alignment vertical="center"/>
    </xf>
    <xf numFmtId="0" fontId="0" fillId="0" borderId="0"/>
    <xf numFmtId="0" fontId="0" fillId="0" borderId="0">
      <alignment vertical="center"/>
    </xf>
    <xf numFmtId="43" fontId="44" fillId="0" borderId="0" applyFont="0" applyFill="0" applyBorder="0" applyAlignment="0" applyProtection="0">
      <alignment vertical="center"/>
    </xf>
    <xf numFmtId="0" fontId="44" fillId="0" borderId="0">
      <alignment vertical="center"/>
    </xf>
    <xf numFmtId="0" fontId="0" fillId="0" borderId="0">
      <alignment vertical="center"/>
    </xf>
  </cellStyleXfs>
  <cellXfs count="495">
    <xf numFmtId="0" fontId="0" fillId="0" borderId="0" xfId="0"/>
    <xf numFmtId="0" fontId="0" fillId="0" borderId="0" xfId="0" applyFill="1" applyAlignment="1">
      <alignment horizontal="center"/>
    </xf>
    <xf numFmtId="0" fontId="0" fillId="0" borderId="0" xfId="0" applyFill="1"/>
    <xf numFmtId="0" fontId="1" fillId="0" borderId="0" xfId="0" applyFont="1" applyFill="1" applyAlignment="1">
      <alignment horizontal="left"/>
    </xf>
    <xf numFmtId="0" fontId="1" fillId="0" borderId="0" xfId="0" applyFont="1" applyFill="1"/>
    <xf numFmtId="0" fontId="2" fillId="0" borderId="0" xfId="381" applyFont="1" applyFill="1" applyAlignment="1">
      <alignment horizontal="center" vertical="center"/>
    </xf>
    <xf numFmtId="0" fontId="3" fillId="0" borderId="0" xfId="381" applyFont="1" applyFill="1" applyAlignment="1">
      <alignment horizontal="left" vertical="center"/>
    </xf>
    <xf numFmtId="0" fontId="1" fillId="0" borderId="0" xfId="742" applyFont="1" applyFill="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8" fillId="0" borderId="0" xfId="0" applyFont="1" applyFill="1"/>
    <xf numFmtId="0" fontId="9" fillId="0" borderId="0" xfId="0" applyFont="1" applyFill="1"/>
    <xf numFmtId="0" fontId="0" fillId="0" borderId="0" xfId="0" applyFont="1" applyFill="1"/>
    <xf numFmtId="0" fontId="0" fillId="0" borderId="0" xfId="0" applyFill="1" applyAlignment="1">
      <alignment horizontal="left"/>
    </xf>
    <xf numFmtId="0" fontId="0" fillId="0" borderId="0" xfId="0" applyFill="1" applyAlignment="1">
      <alignment horizontal="left" wrapText="1"/>
    </xf>
    <xf numFmtId="0" fontId="2" fillId="0" borderId="0" xfId="381" applyFont="1" applyFill="1" applyAlignment="1">
      <alignment horizontal="left" vertical="center"/>
    </xf>
    <xf numFmtId="0" fontId="10" fillId="0" borderId="2" xfId="381" applyFont="1" applyFill="1" applyBorder="1" applyAlignment="1">
      <alignment horizontal="center" vertical="center"/>
    </xf>
    <xf numFmtId="0" fontId="10" fillId="0" borderId="3" xfId="381" applyFont="1" applyFill="1" applyBorder="1" applyAlignment="1">
      <alignment horizontal="center" vertical="center" wrapText="1"/>
    </xf>
    <xf numFmtId="0" fontId="10" fillId="0" borderId="4" xfId="381" applyFont="1" applyFill="1" applyBorder="1" applyAlignment="1">
      <alignment horizontal="center" vertical="center" wrapText="1"/>
    </xf>
    <xf numFmtId="0" fontId="10" fillId="0" borderId="5" xfId="381" applyFont="1" applyFill="1" applyBorder="1" applyAlignment="1">
      <alignment horizontal="left" vertical="center"/>
    </xf>
    <xf numFmtId="183" fontId="10" fillId="0" borderId="1" xfId="381" applyNumberFormat="1" applyFont="1" applyFill="1" applyBorder="1" applyAlignment="1">
      <alignment horizontal="center" vertical="center" wrapText="1"/>
    </xf>
    <xf numFmtId="0" fontId="10" fillId="0" borderId="6" xfId="381" applyFont="1" applyFill="1" applyBorder="1" applyAlignment="1">
      <alignment horizontal="left" vertical="center" wrapText="1"/>
    </xf>
    <xf numFmtId="184" fontId="3" fillId="0" borderId="5" xfId="381" applyNumberFormat="1" applyFont="1" applyFill="1" applyBorder="1" applyAlignment="1">
      <alignment horizontal="left" vertical="center"/>
    </xf>
    <xf numFmtId="183" fontId="3" fillId="0" borderId="1" xfId="381" applyNumberFormat="1" applyFont="1" applyFill="1" applyBorder="1" applyAlignment="1">
      <alignment horizontal="center" vertical="center" wrapText="1"/>
    </xf>
    <xf numFmtId="0" fontId="3" fillId="0" borderId="6" xfId="381" applyFont="1" applyFill="1" applyBorder="1" applyAlignment="1">
      <alignment horizontal="left" vertical="center" wrapText="1"/>
    </xf>
    <xf numFmtId="184" fontId="10" fillId="0" borderId="5" xfId="381" applyNumberFormat="1" applyFont="1" applyFill="1" applyBorder="1" applyAlignment="1">
      <alignment horizontal="left" vertical="center"/>
    </xf>
    <xf numFmtId="183" fontId="10" fillId="0" borderId="1" xfId="381" applyNumberFormat="1" applyFont="1" applyFill="1" applyBorder="1">
      <alignment vertical="center"/>
    </xf>
    <xf numFmtId="184" fontId="3" fillId="0" borderId="1" xfId="381" applyNumberFormat="1" applyFont="1" applyFill="1" applyBorder="1" applyAlignment="1">
      <alignment horizontal="left" vertical="center"/>
    </xf>
    <xf numFmtId="183" fontId="3" fillId="0" borderId="1" xfId="381" applyNumberFormat="1" applyFont="1" applyFill="1" applyBorder="1">
      <alignment vertical="center"/>
    </xf>
    <xf numFmtId="184" fontId="3" fillId="0" borderId="7" xfId="381" applyNumberFormat="1" applyFont="1" applyFill="1" applyBorder="1" applyAlignment="1">
      <alignment horizontal="left" vertical="center"/>
    </xf>
    <xf numFmtId="184" fontId="3" fillId="0" borderId="8" xfId="381" applyNumberFormat="1" applyFont="1" applyFill="1" applyBorder="1" applyAlignment="1">
      <alignment horizontal="left" vertical="center"/>
    </xf>
    <xf numFmtId="0" fontId="3" fillId="0" borderId="9" xfId="381" applyFont="1" applyFill="1" applyBorder="1" applyAlignment="1">
      <alignment horizontal="left" vertical="center" wrapText="1"/>
    </xf>
    <xf numFmtId="0" fontId="1" fillId="0" borderId="0" xfId="0" applyFont="1" applyFill="1" applyAlignment="1">
      <alignment horizontal="left" wrapText="1"/>
    </xf>
    <xf numFmtId="0" fontId="3" fillId="0" borderId="0" xfId="381" applyFont="1" applyFill="1">
      <alignment vertical="center"/>
    </xf>
    <xf numFmtId="0" fontId="3" fillId="0" borderId="0" xfId="381" applyFont="1" applyFill="1" applyAlignment="1">
      <alignment horizontal="right" vertical="center"/>
    </xf>
    <xf numFmtId="0" fontId="4" fillId="0" borderId="1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10" xfId="0" applyFont="1" applyFill="1" applyBorder="1" applyAlignment="1">
      <alignment vertical="center" wrapText="1"/>
    </xf>
    <xf numFmtId="4" fontId="11" fillId="0" borderId="1" xfId="0" applyNumberFormat="1" applyFont="1" applyFill="1" applyBorder="1" applyAlignment="1">
      <alignment vertical="center" wrapText="1"/>
    </xf>
    <xf numFmtId="0" fontId="7" fillId="0" borderId="10"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horizontal="left" vertical="center" wrapText="1"/>
    </xf>
    <xf numFmtId="4" fontId="11" fillId="0" borderId="8" xfId="0" applyNumberFormat="1" applyFont="1" applyFill="1" applyBorder="1" applyAlignment="1">
      <alignment vertical="center" wrapText="1"/>
    </xf>
    <xf numFmtId="0" fontId="6" fillId="0" borderId="4" xfId="0" applyFont="1" applyFill="1" applyBorder="1" applyAlignment="1">
      <alignment horizontal="center" vertical="center" wrapText="1"/>
    </xf>
    <xf numFmtId="0" fontId="6" fillId="0" borderId="6" xfId="0" applyFont="1" applyFill="1" applyBorder="1" applyAlignment="1">
      <alignment horizontal="center" vertical="center" wrapText="1"/>
    </xf>
    <xf numFmtId="4" fontId="11" fillId="0" borderId="6" xfId="0" applyNumberFormat="1" applyFont="1" applyFill="1" applyBorder="1" applyAlignment="1">
      <alignment vertical="center" wrapText="1"/>
    </xf>
    <xf numFmtId="4" fontId="11" fillId="0" borderId="9"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3" fontId="1" fillId="0" borderId="1" xfId="0" applyNumberFormat="1" applyFont="1" applyFill="1" applyBorder="1" applyAlignment="1">
      <alignment vertical="center" wrapText="1"/>
    </xf>
    <xf numFmtId="3" fontId="1" fillId="0" borderId="6" xfId="0" applyNumberFormat="1" applyFont="1" applyFill="1" applyBorder="1" applyAlignment="1">
      <alignment vertical="center" wrapText="1"/>
    </xf>
    <xf numFmtId="0" fontId="1" fillId="0" borderId="5" xfId="0" applyFont="1" applyFill="1" applyBorder="1" applyAlignment="1">
      <alignment horizontal="left" vertical="center" wrapText="1"/>
    </xf>
    <xf numFmtId="0" fontId="1" fillId="0" borderId="7" xfId="0" applyFont="1" applyFill="1" applyBorder="1" applyAlignment="1">
      <alignment horizontal="left" vertical="center" wrapText="1"/>
    </xf>
    <xf numFmtId="3" fontId="1" fillId="0" borderId="8" xfId="0" applyNumberFormat="1" applyFont="1" applyFill="1" applyBorder="1" applyAlignment="1">
      <alignment vertical="center" wrapText="1"/>
    </xf>
    <xf numFmtId="3" fontId="1" fillId="0" borderId="9" xfId="0" applyNumberFormat="1" applyFont="1" applyFill="1" applyBorder="1" applyAlignment="1">
      <alignment vertical="center" wrapText="1"/>
    </xf>
    <xf numFmtId="0" fontId="4"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41" fontId="12" fillId="0" borderId="3"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7" fillId="0" borderId="11" xfId="0" applyFont="1" applyFill="1" applyBorder="1" applyAlignment="1">
      <alignment horizontal="left" vertical="center" wrapText="1"/>
    </xf>
    <xf numFmtId="0" fontId="1" fillId="0" borderId="5" xfId="625" applyFont="1" applyFill="1" applyBorder="1" applyAlignment="1">
      <alignment horizontal="left" vertical="center" wrapText="1"/>
    </xf>
    <xf numFmtId="41" fontId="1" fillId="0" borderId="1" xfId="1" applyNumberFormat="1" applyFont="1" applyFill="1" applyBorder="1" applyAlignment="1">
      <alignment horizontal="left" vertical="center"/>
    </xf>
    <xf numFmtId="41" fontId="1" fillId="0" borderId="1" xfId="1" applyNumberFormat="1" applyFont="1" applyFill="1" applyBorder="1" applyAlignment="1" applyProtection="1">
      <alignment horizontal="right" vertical="center"/>
    </xf>
    <xf numFmtId="41" fontId="1" fillId="0" borderId="6" xfId="625" applyNumberFormat="1" applyFont="1" applyFill="1" applyBorder="1" applyAlignment="1">
      <alignment horizontal="left" vertical="center" wrapText="1"/>
    </xf>
    <xf numFmtId="0" fontId="4" fillId="0" borderId="11" xfId="0" applyFont="1" applyFill="1" applyBorder="1" applyAlignment="1">
      <alignment horizontal="left" vertical="center" wrapText="1"/>
    </xf>
    <xf numFmtId="0" fontId="5" fillId="0" borderId="7" xfId="625" applyFont="1" applyFill="1" applyBorder="1" applyAlignment="1">
      <alignment horizontal="center" vertical="center" wrapText="1"/>
    </xf>
    <xf numFmtId="41" fontId="5" fillId="0" borderId="8" xfId="1" applyNumberFormat="1" applyFont="1" applyFill="1" applyBorder="1" applyAlignment="1" applyProtection="1">
      <alignment horizontal="right" vertical="center"/>
    </xf>
    <xf numFmtId="41" fontId="5" fillId="0" borderId="9" xfId="1" applyNumberFormat="1" applyFont="1" applyFill="1" applyBorder="1" applyAlignment="1" applyProtection="1">
      <alignment horizontal="right" vertical="center"/>
    </xf>
    <xf numFmtId="0" fontId="0" fillId="0" borderId="0" xfId="0" applyFont="1" applyFill="1" applyAlignment="1">
      <alignment horizontal="center"/>
    </xf>
    <xf numFmtId="0" fontId="10" fillId="0" borderId="4" xfId="381" applyFont="1" applyFill="1" applyBorder="1" applyAlignment="1">
      <alignment horizontal="center" vertical="center"/>
    </xf>
    <xf numFmtId="0" fontId="3" fillId="0" borderId="5" xfId="381" applyFont="1" applyFill="1" applyBorder="1" applyAlignment="1">
      <alignment horizontal="center" vertical="center"/>
    </xf>
    <xf numFmtId="184" fontId="3" fillId="0" borderId="6" xfId="381" applyNumberFormat="1" applyFont="1" applyFill="1" applyBorder="1">
      <alignment vertical="center"/>
    </xf>
    <xf numFmtId="10" fontId="1" fillId="0" borderId="0" xfId="3" applyNumberFormat="1" applyFont="1" applyFill="1"/>
    <xf numFmtId="0" fontId="10" fillId="0" borderId="7" xfId="381" applyFont="1" applyFill="1" applyBorder="1" applyAlignment="1">
      <alignment horizontal="center" vertical="center"/>
    </xf>
    <xf numFmtId="184" fontId="10" fillId="0" borderId="9" xfId="381" applyNumberFormat="1" applyFont="1" applyFill="1" applyBorder="1">
      <alignment vertical="center"/>
    </xf>
    <xf numFmtId="0" fontId="5" fillId="0" borderId="5" xfId="381" applyFont="1" applyFill="1" applyBorder="1" applyAlignment="1">
      <alignment horizontal="left" vertical="center"/>
    </xf>
    <xf numFmtId="43" fontId="5" fillId="0" borderId="6" xfId="381" applyNumberFormat="1" applyFont="1" applyFill="1" applyBorder="1" applyAlignment="1">
      <alignment horizontal="center" vertical="center" wrapText="1"/>
    </xf>
    <xf numFmtId="43" fontId="1" fillId="0" borderId="6" xfId="381" applyNumberFormat="1" applyFont="1" applyFill="1" applyBorder="1" applyAlignment="1">
      <alignment horizontal="center" vertical="center" wrapText="1"/>
    </xf>
    <xf numFmtId="0" fontId="5" fillId="0" borderId="5" xfId="0" applyFont="1" applyFill="1" applyBorder="1" applyAlignment="1">
      <alignment horizontal="left" vertical="center" wrapText="1"/>
    </xf>
    <xf numFmtId="43" fontId="1" fillId="0" borderId="9" xfId="381" applyNumberFormat="1" applyFont="1" applyFill="1" applyBorder="1" applyAlignment="1">
      <alignment horizontal="center" vertical="center" wrapText="1"/>
    </xf>
    <xf numFmtId="0" fontId="13" fillId="0" borderId="0" xfId="0" applyFont="1" applyFill="1" applyAlignment="1">
      <alignment horizontal="left" vertical="center" wrapText="1"/>
    </xf>
    <xf numFmtId="0" fontId="10" fillId="0" borderId="3" xfId="381" applyFont="1" applyFill="1" applyBorder="1" applyAlignment="1">
      <alignment horizontal="center" vertical="center"/>
    </xf>
    <xf numFmtId="0" fontId="10" fillId="0" borderId="5" xfId="381" applyFont="1" applyFill="1" applyBorder="1" applyAlignment="1">
      <alignment horizontal="center" vertical="center"/>
    </xf>
    <xf numFmtId="0" fontId="10" fillId="0" borderId="1" xfId="381" applyFont="1" applyFill="1" applyBorder="1" applyAlignment="1">
      <alignment horizontal="center" vertical="center"/>
    </xf>
    <xf numFmtId="0" fontId="10" fillId="0" borderId="6" xfId="381" applyFont="1" applyFill="1" applyBorder="1" applyAlignment="1">
      <alignment horizontal="center" vertical="center"/>
    </xf>
    <xf numFmtId="0" fontId="1" fillId="0" borderId="7" xfId="381" applyFont="1" applyFill="1" applyBorder="1" applyAlignment="1">
      <alignment horizontal="center" vertical="center"/>
    </xf>
    <xf numFmtId="0" fontId="1" fillId="0" borderId="8" xfId="381" applyFont="1" applyFill="1" applyBorder="1" applyAlignment="1">
      <alignment horizontal="center" vertical="center"/>
    </xf>
    <xf numFmtId="0" fontId="1" fillId="0" borderId="9" xfId="381" applyFont="1" applyFill="1" applyBorder="1" applyAlignment="1">
      <alignment horizontal="center" vertical="center"/>
    </xf>
    <xf numFmtId="0" fontId="0" fillId="0" borderId="0" xfId="0" applyFill="1" applyAlignment="1">
      <alignment horizontal="center" vertical="center"/>
    </xf>
    <xf numFmtId="3" fontId="0" fillId="0" borderId="0" xfId="0" applyNumberFormat="1" applyFont="1" applyFill="1"/>
    <xf numFmtId="3" fontId="14" fillId="0" borderId="0" xfId="0" applyNumberFormat="1" applyFont="1" applyFill="1"/>
    <xf numFmtId="0" fontId="15" fillId="0" borderId="0" xfId="0" applyFont="1" applyFill="1"/>
    <xf numFmtId="0" fontId="8" fillId="0" borderId="0" xfId="0" applyFont="1" applyFill="1" applyAlignment="1">
      <alignment horizontal="center" vertical="center"/>
    </xf>
    <xf numFmtId="0" fontId="8" fillId="0" borderId="0" xfId="209" applyNumberFormat="1" applyFont="1" applyFill="1" applyAlignment="1">
      <alignment horizontal="center" vertical="center" wrapText="1"/>
    </xf>
    <xf numFmtId="3" fontId="8" fillId="0" borderId="0" xfId="209" applyNumberFormat="1" applyFont="1" applyFill="1" applyAlignment="1">
      <alignment horizontal="center" vertical="center" wrapText="1"/>
    </xf>
    <xf numFmtId="3" fontId="16" fillId="0" borderId="0" xfId="209" applyNumberFormat="1" applyFont="1" applyFill="1" applyAlignment="1">
      <alignment horizontal="center" vertical="center" wrapText="1"/>
    </xf>
    <xf numFmtId="0" fontId="8" fillId="0" borderId="0" xfId="209" applyFont="1" applyFill="1" applyAlignment="1">
      <alignment vertical="center"/>
    </xf>
    <xf numFmtId="0" fontId="1" fillId="0" borderId="0" xfId="0" applyFont="1" applyFill="1" applyAlignment="1">
      <alignment horizontal="center" vertical="center"/>
    </xf>
    <xf numFmtId="0" fontId="3" fillId="0" borderId="0" xfId="145" applyFont="1" applyFill="1">
      <alignment vertical="center"/>
    </xf>
    <xf numFmtId="3" fontId="1" fillId="0" borderId="0" xfId="209" applyNumberFormat="1" applyFont="1" applyFill="1" applyAlignment="1">
      <alignment horizontal="right" vertical="center"/>
    </xf>
    <xf numFmtId="0" fontId="1" fillId="0" borderId="0" xfId="742" applyFont="1" applyFill="1" applyAlignment="1">
      <alignment horizontal="right" vertical="center"/>
    </xf>
    <xf numFmtId="0" fontId="5" fillId="0" borderId="2" xfId="209" applyNumberFormat="1" applyFont="1" applyFill="1" applyBorder="1" applyAlignment="1">
      <alignment horizontal="center" vertical="center" wrapText="1"/>
    </xf>
    <xf numFmtId="0" fontId="5" fillId="0" borderId="3" xfId="209" applyNumberFormat="1" applyFont="1" applyFill="1" applyBorder="1" applyAlignment="1">
      <alignment horizontal="center" vertical="center" wrapText="1"/>
    </xf>
    <xf numFmtId="3" fontId="1" fillId="0" borderId="3" xfId="2001" applyNumberFormat="1" applyFont="1" applyFill="1" applyBorder="1" applyAlignment="1">
      <alignment horizontal="center" vertical="center" wrapText="1"/>
    </xf>
    <xf numFmtId="3" fontId="5" fillId="0" borderId="3" xfId="2001" applyNumberFormat="1" applyFont="1" applyFill="1" applyBorder="1" applyAlignment="1">
      <alignment horizontal="center" vertical="center" wrapText="1"/>
    </xf>
    <xf numFmtId="0" fontId="5" fillId="0" borderId="4" xfId="2001" applyFont="1" applyFill="1" applyBorder="1" applyAlignment="1">
      <alignment horizontal="center" vertical="center" wrapText="1"/>
    </xf>
    <xf numFmtId="0" fontId="1" fillId="0" borderId="0" xfId="209" applyFont="1" applyFill="1"/>
    <xf numFmtId="0" fontId="5" fillId="0" borderId="5" xfId="209" applyNumberFormat="1" applyFont="1" applyFill="1" applyBorder="1" applyAlignment="1">
      <alignment horizontal="center" vertical="center" wrapText="1"/>
    </xf>
    <xf numFmtId="0" fontId="5" fillId="0" borderId="1" xfId="209" applyNumberFormat="1" applyFont="1" applyFill="1" applyBorder="1" applyAlignment="1">
      <alignment horizontal="center" vertical="center" wrapText="1"/>
    </xf>
    <xf numFmtId="3" fontId="1" fillId="0" borderId="1" xfId="2001" applyNumberFormat="1" applyFont="1" applyFill="1" applyBorder="1" applyAlignment="1">
      <alignment horizontal="center" vertical="center" wrapText="1"/>
    </xf>
    <xf numFmtId="3" fontId="5" fillId="0" borderId="1" xfId="2001" applyNumberFormat="1" applyFont="1" applyFill="1" applyBorder="1" applyAlignment="1">
      <alignment horizontal="center" vertical="center" wrapText="1"/>
    </xf>
    <xf numFmtId="0" fontId="5" fillId="0" borderId="6" xfId="2001" applyFont="1" applyFill="1" applyBorder="1" applyAlignment="1">
      <alignment horizontal="center" vertical="center" wrapText="1"/>
    </xf>
    <xf numFmtId="0" fontId="5" fillId="0" borderId="6" xfId="209" applyNumberFormat="1" applyFont="1" applyFill="1" applyBorder="1" applyAlignment="1">
      <alignment horizontal="center" vertical="center" wrapText="1"/>
    </xf>
    <xf numFmtId="3" fontId="11" fillId="0" borderId="1" xfId="0" applyNumberFormat="1" applyFont="1" applyFill="1" applyBorder="1" applyAlignment="1">
      <alignment vertical="center" wrapText="1"/>
    </xf>
    <xf numFmtId="41" fontId="1" fillId="0" borderId="6" xfId="209" applyNumberFormat="1" applyFont="1" applyFill="1" applyBorder="1" applyAlignment="1">
      <alignment horizontal="center" vertical="center"/>
    </xf>
    <xf numFmtId="0" fontId="17" fillId="0" borderId="0" xfId="209" applyFont="1" applyFill="1" applyAlignment="1">
      <alignment vertical="center"/>
    </xf>
    <xf numFmtId="0" fontId="18" fillId="0" borderId="0" xfId="145" applyFont="1" applyFill="1">
      <alignment vertical="center"/>
    </xf>
    <xf numFmtId="0" fontId="18" fillId="0" borderId="0" xfId="209" applyFont="1" applyFill="1"/>
    <xf numFmtId="0" fontId="8" fillId="2" borderId="0" xfId="742" applyFont="1" applyFill="1" applyAlignment="1">
      <alignment horizontal="center" vertical="center"/>
    </xf>
    <xf numFmtId="0" fontId="1" fillId="2" borderId="0" xfId="742" applyFont="1" applyFill="1" applyAlignment="1">
      <alignment vertical="center"/>
    </xf>
    <xf numFmtId="0" fontId="1" fillId="2" borderId="0" xfId="742" applyFont="1" applyFill="1" applyAlignment="1">
      <alignment horizontal="right" vertical="center"/>
    </xf>
    <xf numFmtId="0" fontId="5" fillId="2" borderId="2" xfId="0" applyFont="1" applyFill="1" applyBorder="1" applyAlignment="1">
      <alignment horizontal="center" vertical="center" wrapText="1"/>
    </xf>
    <xf numFmtId="41" fontId="12" fillId="2" borderId="4" xfId="0" applyNumberFormat="1" applyFont="1" applyFill="1" applyBorder="1" applyAlignment="1">
      <alignment horizontal="center" vertical="center"/>
    </xf>
    <xf numFmtId="0" fontId="1" fillId="2" borderId="7" xfId="1932" applyFont="1" applyFill="1" applyBorder="1">
      <alignment vertical="center"/>
    </xf>
    <xf numFmtId="183" fontId="1" fillId="2" borderId="9" xfId="1" applyNumberFormat="1" applyFont="1" applyFill="1" applyBorder="1" applyAlignment="1">
      <alignment horizontal="center" vertical="center"/>
    </xf>
    <xf numFmtId="0" fontId="13" fillId="2" borderId="0" xfId="742" applyFont="1" applyFill="1" applyAlignment="1">
      <alignment horizontal="left" vertical="center"/>
    </xf>
    <xf numFmtId="0" fontId="8" fillId="0" borderId="0" xfId="2243" applyFont="1" applyFill="1" applyAlignment="1"/>
    <xf numFmtId="0" fontId="1" fillId="0" borderId="0" xfId="2243" applyFont="1" applyFill="1" applyAlignment="1"/>
    <xf numFmtId="0" fontId="1" fillId="0" borderId="0" xfId="2243" applyFont="1" applyFill="1" applyAlignment="1">
      <alignment wrapText="1"/>
    </xf>
    <xf numFmtId="0" fontId="1" fillId="0" borderId="0" xfId="2243" applyFont="1" applyFill="1" applyBorder="1" applyAlignment="1"/>
    <xf numFmtId="0" fontId="0" fillId="0" borderId="0" xfId="2243" applyFill="1" applyAlignment="1"/>
    <xf numFmtId="0" fontId="8" fillId="0" borderId="0" xfId="2243" applyFont="1" applyFill="1" applyBorder="1" applyAlignment="1">
      <alignment horizontal="center" vertical="center"/>
    </xf>
    <xf numFmtId="0" fontId="1" fillId="0" borderId="0" xfId="2243" applyFont="1" applyFill="1" applyAlignment="1">
      <alignment vertical="center"/>
    </xf>
    <xf numFmtId="0" fontId="1" fillId="0" borderId="0" xfId="2243" applyFont="1" applyFill="1" applyAlignment="1">
      <alignment horizontal="right" vertical="center"/>
    </xf>
    <xf numFmtId="0" fontId="5" fillId="0" borderId="2" xfId="2243" applyFont="1" applyFill="1" applyBorder="1" applyAlignment="1">
      <alignment horizontal="center" vertical="center"/>
    </xf>
    <xf numFmtId="0" fontId="5" fillId="0" borderId="12" xfId="2243" applyFont="1" applyFill="1" applyBorder="1" applyAlignment="1">
      <alignment horizontal="center" vertical="center"/>
    </xf>
    <xf numFmtId="0" fontId="5" fillId="0" borderId="4" xfId="2243" applyFont="1" applyFill="1" applyBorder="1" applyAlignment="1">
      <alignment horizontal="center" vertical="center"/>
    </xf>
    <xf numFmtId="0" fontId="5" fillId="0" borderId="5" xfId="2243" applyFont="1" applyFill="1" applyBorder="1" applyAlignment="1">
      <alignment horizontal="center" vertical="center" wrapText="1"/>
    </xf>
    <xf numFmtId="0" fontId="5" fillId="0" borderId="10" xfId="2243" applyFont="1" applyFill="1" applyBorder="1" applyAlignment="1">
      <alignment horizontal="center" vertical="center" wrapText="1"/>
    </xf>
    <xf numFmtId="0" fontId="5" fillId="0" borderId="6" xfId="2243" applyFont="1" applyFill="1" applyBorder="1" applyAlignment="1">
      <alignment horizontal="center" vertical="center" wrapText="1"/>
    </xf>
    <xf numFmtId="0" fontId="1" fillId="0" borderId="5" xfId="2243" applyFont="1" applyFill="1" applyBorder="1" applyAlignment="1">
      <alignment vertical="center"/>
    </xf>
    <xf numFmtId="41" fontId="1" fillId="0" borderId="10" xfId="2243" applyNumberFormat="1" applyFont="1" applyFill="1" applyBorder="1" applyAlignment="1">
      <alignment horizontal="center" vertical="center"/>
    </xf>
    <xf numFmtId="41" fontId="1" fillId="0" borderId="6" xfId="2243" applyNumberFormat="1" applyFont="1" applyFill="1" applyBorder="1" applyAlignment="1">
      <alignment horizontal="center" vertical="center"/>
    </xf>
    <xf numFmtId="0" fontId="1" fillId="0" borderId="5" xfId="2243" applyFont="1" applyFill="1" applyBorder="1" applyAlignment="1">
      <alignment horizontal="left" vertical="center" indent="1"/>
    </xf>
    <xf numFmtId="0" fontId="1" fillId="0" borderId="5" xfId="2243" applyFont="1" applyFill="1" applyBorder="1" applyAlignment="1">
      <alignment horizontal="left" vertical="center" wrapText="1" indent="1"/>
    </xf>
    <xf numFmtId="0" fontId="5" fillId="0" borderId="5" xfId="2243" applyFont="1" applyFill="1" applyBorder="1" applyAlignment="1">
      <alignment horizontal="center" vertical="center"/>
    </xf>
    <xf numFmtId="41" fontId="5" fillId="0" borderId="10" xfId="2243" applyNumberFormat="1" applyFont="1" applyFill="1" applyBorder="1" applyAlignment="1">
      <alignment horizontal="center" vertical="center"/>
    </xf>
    <xf numFmtId="41" fontId="5" fillId="0" borderId="6" xfId="2243" applyNumberFormat="1" applyFont="1" applyFill="1" applyBorder="1" applyAlignment="1">
      <alignment horizontal="center" vertical="center"/>
    </xf>
    <xf numFmtId="0" fontId="1" fillId="0" borderId="5" xfId="2243" applyFont="1" applyFill="1" applyBorder="1" applyAlignment="1"/>
    <xf numFmtId="41" fontId="1" fillId="0" borderId="10" xfId="2243" applyNumberFormat="1" applyFont="1" applyFill="1" applyBorder="1" applyAlignment="1">
      <alignment horizontal="left" vertical="center"/>
    </xf>
    <xf numFmtId="0" fontId="1" fillId="0" borderId="5" xfId="2243" applyFont="1" applyFill="1" applyBorder="1" applyAlignment="1">
      <alignment horizontal="left" vertical="center"/>
    </xf>
    <xf numFmtId="41" fontId="1" fillId="0" borderId="6" xfId="2243" applyNumberFormat="1" applyFont="1" applyFill="1" applyBorder="1" applyAlignment="1">
      <alignment horizontal="left" vertical="center"/>
    </xf>
    <xf numFmtId="0" fontId="1" fillId="0" borderId="10" xfId="2243" applyFont="1" applyFill="1" applyBorder="1" applyAlignment="1">
      <alignment horizontal="left" vertical="center"/>
    </xf>
    <xf numFmtId="0" fontId="1" fillId="0" borderId="10" xfId="2243" applyFont="1" applyFill="1" applyBorder="1" applyAlignment="1"/>
    <xf numFmtId="0" fontId="1" fillId="0" borderId="6" xfId="2243" applyFont="1" applyFill="1" applyBorder="1" applyAlignment="1"/>
    <xf numFmtId="0" fontId="1" fillId="0" borderId="5" xfId="2243" applyFont="1" applyFill="1" applyBorder="1" applyAlignment="1">
      <alignment horizontal="center" vertical="center"/>
    </xf>
    <xf numFmtId="0" fontId="5" fillId="0" borderId="7" xfId="2243" applyFont="1" applyFill="1" applyBorder="1" applyAlignment="1">
      <alignment horizontal="center" vertical="center"/>
    </xf>
    <xf numFmtId="41" fontId="5" fillId="0" borderId="13" xfId="2243" applyNumberFormat="1" applyFont="1" applyFill="1" applyBorder="1" applyAlignment="1">
      <alignment horizontal="center" vertical="center"/>
    </xf>
    <xf numFmtId="41" fontId="5" fillId="0" borderId="9" xfId="2243" applyNumberFormat="1" applyFont="1" applyFill="1" applyBorder="1" applyAlignment="1">
      <alignment horizontal="center" vertical="center"/>
    </xf>
    <xf numFmtId="0" fontId="1" fillId="0" borderId="0" xfId="2243" applyFont="1" applyFill="1" applyBorder="1" applyAlignment="1">
      <alignment horizontal="left" vertical="center"/>
    </xf>
    <xf numFmtId="0" fontId="1" fillId="0" borderId="0" xfId="2243" applyFont="1" applyFill="1" applyBorder="1" applyAlignment="1">
      <alignment vertical="center"/>
    </xf>
    <xf numFmtId="0" fontId="5" fillId="0" borderId="14" xfId="2243" applyFont="1" applyFill="1" applyBorder="1" applyAlignment="1">
      <alignment horizontal="center" vertical="center"/>
    </xf>
    <xf numFmtId="0" fontId="5" fillId="0" borderId="15" xfId="2243" applyFont="1" applyFill="1" applyBorder="1" applyAlignment="1">
      <alignment horizontal="center" vertical="center" wrapText="1"/>
    </xf>
    <xf numFmtId="0" fontId="1" fillId="0" borderId="15" xfId="2243" applyFont="1" applyFill="1" applyBorder="1" applyAlignment="1">
      <alignment vertical="center"/>
    </xf>
    <xf numFmtId="0" fontId="5" fillId="0" borderId="15" xfId="2243" applyFont="1" applyFill="1" applyBorder="1" applyAlignment="1">
      <alignment horizontal="center" vertical="center"/>
    </xf>
    <xf numFmtId="0" fontId="1" fillId="0" borderId="15" xfId="2243" applyFont="1" applyFill="1" applyBorder="1" applyAlignment="1">
      <alignment horizontal="left" vertical="center"/>
    </xf>
    <xf numFmtId="0" fontId="1" fillId="0" borderId="6" xfId="2243" applyFont="1" applyFill="1" applyBorder="1" applyAlignment="1">
      <alignment horizontal="left" vertical="center"/>
    </xf>
    <xf numFmtId="0" fontId="1" fillId="0" borderId="15" xfId="2243" applyFont="1" applyFill="1" applyBorder="1" applyAlignment="1"/>
    <xf numFmtId="0" fontId="1" fillId="0" borderId="15" xfId="2243" applyFont="1" applyFill="1" applyBorder="1" applyAlignment="1">
      <alignment horizontal="center" vertical="center"/>
    </xf>
    <xf numFmtId="0" fontId="5" fillId="0" borderId="16" xfId="2243" applyFont="1" applyFill="1" applyBorder="1" applyAlignment="1">
      <alignment horizontal="center" vertical="center"/>
    </xf>
    <xf numFmtId="0" fontId="8" fillId="0" borderId="0" xfId="0" applyFont="1" applyAlignment="1">
      <alignment vertical="center"/>
    </xf>
    <xf numFmtId="0" fontId="1" fillId="0" borderId="0" xfId="0" applyFont="1" applyAlignment="1">
      <alignment vertical="center"/>
    </xf>
    <xf numFmtId="0" fontId="8" fillId="3" borderId="0" xfId="742" applyFont="1" applyFill="1" applyAlignment="1">
      <alignment horizontal="center" vertical="center"/>
    </xf>
    <xf numFmtId="0" fontId="8" fillId="3" borderId="0" xfId="742" applyFont="1" applyFill="1" applyAlignment="1">
      <alignment vertical="center"/>
    </xf>
    <xf numFmtId="0" fontId="8" fillId="3" borderId="0" xfId="0" applyFont="1" applyFill="1" applyAlignment="1">
      <alignment vertical="center"/>
    </xf>
    <xf numFmtId="0" fontId="1" fillId="3" borderId="0" xfId="742" applyFont="1" applyFill="1" applyAlignment="1">
      <alignment vertical="center"/>
    </xf>
    <xf numFmtId="0" fontId="1" fillId="3" borderId="0" xfId="742" applyFont="1" applyFill="1" applyAlignment="1">
      <alignment horizontal="right" vertical="center"/>
    </xf>
    <xf numFmtId="0" fontId="1" fillId="3" borderId="0" xfId="742" applyFont="1" applyFill="1" applyAlignment="1">
      <alignment horizontal="center" vertical="center"/>
    </xf>
    <xf numFmtId="0" fontId="1" fillId="3" borderId="0" xfId="0" applyFont="1" applyFill="1" applyAlignment="1">
      <alignment vertical="center"/>
    </xf>
    <xf numFmtId="0" fontId="5" fillId="3" borderId="2" xfId="0" applyFont="1" applyFill="1" applyBorder="1" applyAlignment="1">
      <alignment horizontal="center" vertical="center" wrapText="1"/>
    </xf>
    <xf numFmtId="41" fontId="12" fillId="3" borderId="4" xfId="0" applyNumberFormat="1" applyFont="1" applyFill="1" applyBorder="1" applyAlignment="1">
      <alignment horizontal="center" vertical="center"/>
    </xf>
    <xf numFmtId="0" fontId="1" fillId="3" borderId="5" xfId="1932" applyFont="1" applyFill="1" applyBorder="1">
      <alignment vertical="center"/>
    </xf>
    <xf numFmtId="183" fontId="1" fillId="3" borderId="6" xfId="1" applyNumberFormat="1" applyFont="1" applyFill="1" applyBorder="1" applyAlignment="1">
      <alignment horizontal="center" vertical="center"/>
    </xf>
    <xf numFmtId="0" fontId="1" fillId="3" borderId="7" xfId="1932" applyFont="1" applyFill="1" applyBorder="1">
      <alignment vertical="center"/>
    </xf>
    <xf numFmtId="183" fontId="1" fillId="3" borderId="9" xfId="1" applyNumberFormat="1" applyFont="1" applyFill="1" applyBorder="1" applyAlignment="1">
      <alignment horizontal="center" vertical="center"/>
    </xf>
    <xf numFmtId="0" fontId="1" fillId="3" borderId="17" xfId="1932" applyFont="1" applyFill="1" applyBorder="1">
      <alignment vertical="center"/>
    </xf>
    <xf numFmtId="183" fontId="1" fillId="3" borderId="18" xfId="1" applyNumberFormat="1" applyFont="1" applyFill="1" applyBorder="1" applyAlignment="1">
      <alignment horizontal="center" vertical="center"/>
    </xf>
    <xf numFmtId="0" fontId="1" fillId="3" borderId="19" xfId="1932" applyFont="1" applyFill="1" applyBorder="1">
      <alignment vertical="center"/>
    </xf>
    <xf numFmtId="183" fontId="1" fillId="3" borderId="20" xfId="1" applyNumberFormat="1" applyFont="1" applyFill="1" applyBorder="1" applyAlignment="1">
      <alignment horizontal="center" vertical="center"/>
    </xf>
    <xf numFmtId="0" fontId="13" fillId="0" borderId="0" xfId="0" applyFont="1" applyAlignment="1">
      <alignment vertical="center"/>
    </xf>
    <xf numFmtId="0" fontId="9" fillId="0" borderId="0" xfId="0" applyFont="1" applyFill="1" applyAlignment="1">
      <alignment horizontal="center"/>
    </xf>
    <xf numFmtId="0" fontId="8" fillId="0" borderId="0" xfId="742" applyFont="1" applyFill="1" applyAlignment="1">
      <alignment horizontal="center" vertical="center"/>
    </xf>
    <xf numFmtId="0" fontId="1" fillId="0" borderId="0" xfId="742" applyFont="1" applyFill="1"/>
    <xf numFmtId="0" fontId="1" fillId="0" borderId="0" xfId="742" applyFont="1" applyFill="1" applyAlignment="1">
      <alignment horizontal="center"/>
    </xf>
    <xf numFmtId="0" fontId="1" fillId="0" borderId="0" xfId="0" applyFont="1" applyFill="1" applyAlignment="1">
      <alignment horizontal="right" vertical="center"/>
    </xf>
    <xf numFmtId="0" fontId="5" fillId="0" borderId="3" xfId="2001" applyFont="1" applyFill="1" applyBorder="1" applyAlignment="1">
      <alignment horizontal="center" vertical="center" wrapText="1"/>
    </xf>
    <xf numFmtId="0" fontId="5" fillId="0" borderId="1" xfId="2001" applyFont="1" applyFill="1" applyBorder="1" applyAlignment="1">
      <alignment horizontal="center" vertical="center" wrapText="1"/>
    </xf>
    <xf numFmtId="41" fontId="5" fillId="0" borderId="1" xfId="2001" applyNumberFormat="1" applyFont="1" applyFill="1" applyBorder="1" applyAlignment="1">
      <alignment horizontal="center" vertical="center" wrapText="1"/>
    </xf>
    <xf numFmtId="41" fontId="5" fillId="0" borderId="1" xfId="209" applyNumberFormat="1" applyFont="1" applyFill="1" applyBorder="1" applyAlignment="1">
      <alignment horizontal="center" vertical="center"/>
    </xf>
    <xf numFmtId="41" fontId="5" fillId="0" borderId="6" xfId="209" applyNumberFormat="1" applyFont="1" applyFill="1" applyBorder="1" applyAlignment="1">
      <alignment horizontal="center" vertical="center"/>
    </xf>
    <xf numFmtId="41" fontId="1" fillId="0" borderId="1" xfId="0" applyNumberFormat="1" applyFont="1" applyFill="1" applyBorder="1" applyAlignment="1">
      <alignment vertical="center" wrapText="1"/>
    </xf>
    <xf numFmtId="41" fontId="5" fillId="0" borderId="1" xfId="0" applyNumberFormat="1" applyFont="1" applyFill="1" applyBorder="1" applyAlignment="1">
      <alignment vertical="center" wrapText="1"/>
    </xf>
    <xf numFmtId="41" fontId="5" fillId="0" borderId="6" xfId="0" applyNumberFormat="1" applyFont="1" applyFill="1" applyBorder="1" applyAlignment="1">
      <alignment vertical="center" wrapText="1"/>
    </xf>
    <xf numFmtId="41" fontId="1" fillId="0" borderId="6" xfId="0" applyNumberFormat="1" applyFont="1" applyFill="1" applyBorder="1" applyAlignment="1">
      <alignmen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41" fontId="5" fillId="0" borderId="8" xfId="0" applyNumberFormat="1" applyFont="1" applyFill="1" applyBorder="1" applyAlignment="1">
      <alignment horizontal="center" vertical="center" wrapText="1"/>
    </xf>
    <xf numFmtId="41" fontId="5" fillId="0" borderId="9" xfId="0" applyNumberFormat="1" applyFont="1" applyFill="1" applyBorder="1" applyAlignment="1">
      <alignment horizontal="center" vertical="center" wrapText="1"/>
    </xf>
    <xf numFmtId="0" fontId="8" fillId="0" borderId="0" xfId="0" applyFont="1" applyFill="1" applyAlignment="1">
      <alignment vertical="center"/>
    </xf>
    <xf numFmtId="0" fontId="1" fillId="0" borderId="0" xfId="0" applyFont="1" applyFill="1" applyAlignment="1">
      <alignment vertical="center"/>
    </xf>
    <xf numFmtId="0" fontId="19" fillId="0" borderId="0" xfId="0" applyFont="1" applyFill="1" applyAlignment="1">
      <alignment vertical="center"/>
    </xf>
    <xf numFmtId="0" fontId="1" fillId="0" borderId="0" xfId="742" applyFont="1" applyFill="1" applyAlignment="1">
      <alignment vertical="center"/>
    </xf>
    <xf numFmtId="0" fontId="1" fillId="0" borderId="0" xfId="742" applyFont="1" applyFill="1" applyAlignment="1">
      <alignment horizontal="center" vertical="center"/>
    </xf>
    <xf numFmtId="41" fontId="5" fillId="0" borderId="3" xfId="0" applyNumberFormat="1" applyFont="1" applyFill="1" applyBorder="1" applyAlignment="1" applyProtection="1">
      <alignment horizontal="center" vertical="center"/>
    </xf>
    <xf numFmtId="41" fontId="12" fillId="0" borderId="3" xfId="0" applyNumberFormat="1" applyFont="1" applyFill="1" applyBorder="1" applyAlignment="1" applyProtection="1">
      <alignment horizontal="center" vertical="center"/>
    </xf>
    <xf numFmtId="0" fontId="1" fillId="0" borderId="5" xfId="1932" applyFont="1" applyFill="1" applyBorder="1">
      <alignment vertical="center"/>
    </xf>
    <xf numFmtId="183" fontId="1" fillId="0" borderId="1" xfId="1" applyNumberFormat="1" applyFont="1" applyFill="1" applyBorder="1" applyAlignment="1">
      <alignment horizontal="center" vertical="center"/>
    </xf>
    <xf numFmtId="43" fontId="1" fillId="0" borderId="1" xfId="1" applyFont="1" applyFill="1" applyBorder="1" applyAlignment="1">
      <alignment horizontal="center" vertical="center" wrapText="1"/>
    </xf>
    <xf numFmtId="43" fontId="1" fillId="0" borderId="6" xfId="1" applyFont="1" applyFill="1" applyBorder="1" applyAlignment="1">
      <alignment horizontal="center" vertical="center"/>
    </xf>
    <xf numFmtId="43" fontId="1" fillId="0" borderId="6" xfId="1" applyFont="1" applyFill="1" applyBorder="1" applyAlignment="1">
      <alignment horizontal="center" vertical="center" wrapText="1"/>
    </xf>
    <xf numFmtId="183" fontId="1" fillId="0" borderId="1" xfId="1" applyNumberFormat="1" applyFont="1" applyFill="1" applyBorder="1" applyAlignment="1">
      <alignment horizontal="center" vertical="center" wrapText="1"/>
    </xf>
    <xf numFmtId="0" fontId="5" fillId="0" borderId="5" xfId="1932" applyFont="1" applyFill="1" applyBorder="1" applyAlignment="1">
      <alignment horizontal="center" vertical="center"/>
    </xf>
    <xf numFmtId="183" fontId="5" fillId="0" borderId="1" xfId="1" applyNumberFormat="1" applyFont="1" applyFill="1" applyBorder="1" applyAlignment="1">
      <alignment horizontal="center" vertical="center"/>
    </xf>
    <xf numFmtId="43" fontId="5" fillId="0" borderId="6" xfId="1" applyFont="1" applyFill="1" applyBorder="1" applyAlignment="1">
      <alignment horizontal="center" vertical="center"/>
    </xf>
    <xf numFmtId="0" fontId="1" fillId="0" borderId="5" xfId="1932" applyFont="1" applyFill="1" applyBorder="1" applyAlignment="1">
      <alignment vertical="center"/>
    </xf>
    <xf numFmtId="0" fontId="1" fillId="0" borderId="5" xfId="987" applyFont="1" applyFill="1" applyBorder="1" applyAlignment="1">
      <alignment horizontal="left" vertical="center"/>
    </xf>
    <xf numFmtId="0" fontId="5" fillId="0" borderId="7" xfId="0" applyFont="1" applyFill="1" applyBorder="1" applyAlignment="1">
      <alignment horizontal="center" vertical="center"/>
    </xf>
    <xf numFmtId="183" fontId="5" fillId="0" borderId="8" xfId="1" applyNumberFormat="1" applyFont="1" applyFill="1" applyBorder="1" applyAlignment="1">
      <alignment horizontal="center" vertical="center"/>
    </xf>
    <xf numFmtId="43" fontId="5" fillId="0" borderId="9" xfId="1" applyFont="1" applyFill="1" applyBorder="1" applyAlignment="1">
      <alignment horizontal="center" vertical="center"/>
    </xf>
    <xf numFmtId="0" fontId="1" fillId="0" borderId="0" xfId="0" applyFont="1" applyFill="1" applyBorder="1" applyAlignment="1">
      <alignment horizontal="left" vertical="center" wrapText="1"/>
    </xf>
    <xf numFmtId="183" fontId="1" fillId="0" borderId="0" xfId="0" applyNumberFormat="1" applyFont="1" applyFill="1" applyAlignment="1">
      <alignment vertical="center"/>
    </xf>
    <xf numFmtId="0" fontId="19" fillId="0" borderId="0" xfId="0" applyFont="1" applyFill="1"/>
    <xf numFmtId="0" fontId="5" fillId="0" borderId="2" xfId="625" applyFont="1" applyFill="1" applyBorder="1" applyAlignment="1">
      <alignment horizontal="center" vertical="center"/>
    </xf>
    <xf numFmtId="0" fontId="5" fillId="0" borderId="4" xfId="625" applyFont="1" applyFill="1" applyBorder="1" applyAlignment="1">
      <alignment horizontal="center" vertical="center"/>
    </xf>
    <xf numFmtId="0" fontId="20" fillId="0" borderId="5" xfId="818" applyFont="1" applyFill="1" applyBorder="1" applyAlignment="1">
      <alignment vertical="center"/>
    </xf>
    <xf numFmtId="3" fontId="1" fillId="0" borderId="15" xfId="987" applyNumberFormat="1" applyFont="1" applyFill="1" applyBorder="1" applyAlignment="1" applyProtection="1">
      <alignment vertical="center"/>
    </xf>
    <xf numFmtId="183" fontId="3" fillId="0" borderId="1" xfId="1" applyNumberFormat="1" applyFont="1" applyFill="1" applyBorder="1" applyAlignment="1">
      <alignment vertical="center"/>
    </xf>
    <xf numFmtId="3" fontId="1" fillId="0" borderId="5" xfId="987" applyNumberFormat="1" applyFont="1" applyFill="1" applyBorder="1" applyAlignment="1" applyProtection="1">
      <alignment vertical="center"/>
    </xf>
    <xf numFmtId="3" fontId="1" fillId="0" borderId="0" xfId="987" applyNumberFormat="1" applyFont="1" applyFill="1" applyBorder="1" applyAlignment="1" applyProtection="1">
      <alignment vertical="center"/>
    </xf>
    <xf numFmtId="0" fontId="1" fillId="0" borderId="5" xfId="758" applyFont="1" applyFill="1" applyBorder="1" applyAlignment="1">
      <alignment vertical="center" wrapText="1"/>
    </xf>
    <xf numFmtId="3" fontId="5" fillId="0" borderId="5" xfId="987" applyNumberFormat="1" applyFont="1" applyFill="1" applyBorder="1" applyAlignment="1" applyProtection="1">
      <alignment horizontal="center" vertical="center"/>
    </xf>
    <xf numFmtId="41" fontId="1" fillId="0" borderId="1" xfId="1" applyNumberFormat="1" applyFont="1" applyFill="1" applyBorder="1" applyAlignment="1">
      <alignment horizontal="center" vertical="center"/>
    </xf>
    <xf numFmtId="41" fontId="5" fillId="0" borderId="8" xfId="1" applyNumberFormat="1" applyFont="1" applyFill="1" applyBorder="1" applyAlignment="1">
      <alignment horizontal="center" vertical="center" wrapText="1"/>
    </xf>
    <xf numFmtId="0" fontId="8" fillId="2" borderId="0" xfId="1628" applyFont="1" applyFill="1" applyAlignment="1">
      <alignment horizontal="center" vertical="center"/>
    </xf>
    <xf numFmtId="0" fontId="1" fillId="2" borderId="0" xfId="1037" applyFont="1" applyFill="1" applyAlignment="1">
      <alignment horizontal="center"/>
    </xf>
    <xf numFmtId="0" fontId="1" fillId="0" borderId="0" xfId="1037" applyFont="1"/>
    <xf numFmtId="0" fontId="1" fillId="2" borderId="0" xfId="1037" applyFont="1" applyFill="1" applyAlignment="1">
      <alignment horizontal="right" vertical="center"/>
    </xf>
    <xf numFmtId="0" fontId="1" fillId="2" borderId="2" xfId="0" applyFont="1" applyFill="1" applyBorder="1" applyAlignment="1">
      <alignment horizontal="center" vertical="center" wrapText="1"/>
    </xf>
    <xf numFmtId="41" fontId="21" fillId="2" borderId="3" xfId="0" applyNumberFormat="1" applyFont="1" applyFill="1" applyBorder="1" applyAlignment="1">
      <alignment horizontal="center" vertical="center"/>
    </xf>
    <xf numFmtId="41" fontId="21" fillId="2" borderId="4" xfId="0" applyNumberFormat="1" applyFont="1" applyFill="1" applyBorder="1" applyAlignment="1">
      <alignment horizontal="center" vertical="center"/>
    </xf>
    <xf numFmtId="3" fontId="5" fillId="0" borderId="5" xfId="974" applyNumberFormat="1" applyFont="1" applyFill="1" applyBorder="1" applyAlignment="1" applyProtection="1">
      <alignment vertical="center" shrinkToFit="1"/>
    </xf>
    <xf numFmtId="185" fontId="5" fillId="0" borderId="1" xfId="0" applyNumberFormat="1" applyFont="1" applyFill="1" applyBorder="1" applyAlignment="1">
      <alignment vertical="center"/>
    </xf>
    <xf numFmtId="0" fontId="5" fillId="0" borderId="6" xfId="742" applyFont="1" applyFill="1" applyBorder="1" applyAlignment="1">
      <alignment vertical="center"/>
    </xf>
    <xf numFmtId="3" fontId="1" fillId="0" borderId="5" xfId="974" applyNumberFormat="1" applyFont="1" applyFill="1" applyBorder="1" applyAlignment="1" applyProtection="1">
      <alignment vertical="center" shrinkToFit="1"/>
    </xf>
    <xf numFmtId="185" fontId="22" fillId="0" borderId="1" xfId="0" applyNumberFormat="1" applyFont="1" applyFill="1" applyBorder="1" applyAlignment="1">
      <alignment vertical="center"/>
    </xf>
    <xf numFmtId="0" fontId="1" fillId="0" borderId="6" xfId="742" applyFont="1" applyFill="1" applyBorder="1" applyAlignment="1">
      <alignment vertical="center"/>
    </xf>
    <xf numFmtId="3" fontId="1" fillId="0" borderId="21" xfId="974" applyNumberFormat="1" applyFont="1" applyFill="1" applyBorder="1" applyAlignment="1" applyProtection="1">
      <alignment vertical="center" shrinkToFit="1"/>
    </xf>
    <xf numFmtId="185" fontId="22" fillId="0" borderId="22" xfId="0" applyNumberFormat="1" applyFont="1" applyFill="1" applyBorder="1" applyAlignment="1">
      <alignment vertical="center"/>
    </xf>
    <xf numFmtId="0" fontId="1" fillId="0" borderId="23" xfId="742" applyFont="1" applyFill="1" applyBorder="1" applyAlignment="1">
      <alignment vertical="center"/>
    </xf>
    <xf numFmtId="3" fontId="1" fillId="0" borderId="7" xfId="974" applyNumberFormat="1" applyFont="1" applyFill="1" applyBorder="1" applyAlignment="1" applyProtection="1">
      <alignment vertical="center" shrinkToFit="1"/>
    </xf>
    <xf numFmtId="185" fontId="22" fillId="0" borderId="8" xfId="0" applyNumberFormat="1" applyFont="1" applyFill="1" applyBorder="1" applyAlignment="1">
      <alignment vertical="center"/>
    </xf>
    <xf numFmtId="0" fontId="1" fillId="0" borderId="9" xfId="742" applyFont="1" applyFill="1" applyBorder="1" applyAlignment="1">
      <alignment vertical="center"/>
    </xf>
    <xf numFmtId="0" fontId="13" fillId="0" borderId="0" xfId="742" applyFont="1" applyFill="1" applyAlignment="1">
      <alignment horizontal="left" vertical="center" wrapText="1"/>
    </xf>
    <xf numFmtId="0" fontId="8" fillId="0" borderId="0" xfId="1037" applyFont="1" applyFill="1"/>
    <xf numFmtId="0" fontId="1" fillId="0" borderId="0" xfId="1037" applyFont="1" applyFill="1"/>
    <xf numFmtId="0" fontId="5" fillId="0" borderId="0" xfId="1037" applyFont="1" applyFill="1"/>
    <xf numFmtId="0" fontId="8" fillId="0" borderId="0" xfId="1628" applyFont="1" applyFill="1" applyAlignment="1">
      <alignment horizontal="center" vertical="center"/>
    </xf>
    <xf numFmtId="0" fontId="1" fillId="0" borderId="0" xfId="1037" applyFont="1" applyFill="1" applyAlignment="1">
      <alignment horizontal="center"/>
    </xf>
    <xf numFmtId="41" fontId="12" fillId="0" borderId="4" xfId="0" applyNumberFormat="1" applyFont="1" applyFill="1" applyBorder="1" applyAlignment="1">
      <alignment horizontal="center" vertical="center"/>
    </xf>
    <xf numFmtId="0" fontId="5" fillId="0" borderId="5" xfId="625" applyFont="1" applyFill="1" applyBorder="1" applyAlignment="1">
      <alignment horizontal="left" vertical="center" wrapText="1"/>
    </xf>
    <xf numFmtId="41" fontId="5" fillId="0" borderId="1" xfId="1" applyNumberFormat="1" applyFont="1" applyFill="1" applyBorder="1" applyAlignment="1">
      <alignment horizontal="left" vertical="center"/>
    </xf>
    <xf numFmtId="41" fontId="5" fillId="0" borderId="6" xfId="1" applyNumberFormat="1" applyFont="1" applyFill="1" applyBorder="1" applyAlignment="1" applyProtection="1">
      <alignment horizontal="right" vertical="center"/>
    </xf>
    <xf numFmtId="41" fontId="1" fillId="0" borderId="6" xfId="1" applyNumberFormat="1" applyFont="1" applyFill="1" applyBorder="1" applyAlignment="1" applyProtection="1">
      <alignment horizontal="right" vertical="center"/>
    </xf>
    <xf numFmtId="0" fontId="5" fillId="0" borderId="21" xfId="625" applyFont="1" applyFill="1" applyBorder="1" applyAlignment="1">
      <alignment horizontal="left" vertical="center" wrapText="1"/>
    </xf>
    <xf numFmtId="41" fontId="5" fillId="0" borderId="22" xfId="1" applyNumberFormat="1" applyFont="1" applyFill="1" applyBorder="1" applyAlignment="1">
      <alignment horizontal="left" vertical="center"/>
    </xf>
    <xf numFmtId="41" fontId="5" fillId="0" borderId="23" xfId="1" applyNumberFormat="1" applyFont="1" applyFill="1" applyBorder="1" applyAlignment="1" applyProtection="1">
      <alignment horizontal="right" vertical="center"/>
    </xf>
    <xf numFmtId="0" fontId="1" fillId="0" borderId="21" xfId="625" applyFont="1" applyFill="1" applyBorder="1" applyAlignment="1">
      <alignment horizontal="left" vertical="center" wrapText="1"/>
    </xf>
    <xf numFmtId="41" fontId="1" fillId="0" borderId="22" xfId="1" applyNumberFormat="1" applyFont="1" applyFill="1" applyBorder="1" applyAlignment="1">
      <alignment horizontal="left" vertical="center"/>
    </xf>
    <xf numFmtId="41" fontId="1" fillId="0" borderId="23" xfId="1" applyNumberFormat="1" applyFont="1" applyFill="1" applyBorder="1" applyAlignment="1" applyProtection="1">
      <alignment horizontal="right" vertical="center"/>
    </xf>
    <xf numFmtId="41" fontId="1" fillId="0" borderId="8" xfId="1" applyNumberFormat="1" applyFont="1" applyFill="1" applyBorder="1" applyAlignment="1">
      <alignment horizontal="left" vertical="center"/>
    </xf>
    <xf numFmtId="0" fontId="19" fillId="0" borderId="0" xfId="1037" applyFont="1" applyFill="1"/>
    <xf numFmtId="0" fontId="5" fillId="0" borderId="4" xfId="1628" applyFont="1" applyFill="1" applyBorder="1" applyAlignment="1">
      <alignment horizontal="center" vertical="center" wrapText="1"/>
    </xf>
    <xf numFmtId="0" fontId="1" fillId="0" borderId="5" xfId="625" applyFont="1" applyFill="1" applyBorder="1" applyAlignment="1">
      <alignment vertical="center" wrapText="1"/>
    </xf>
    <xf numFmtId="0" fontId="1" fillId="0" borderId="0" xfId="1037" applyFont="1" applyFill="1" applyAlignment="1">
      <alignment vertical="center"/>
    </xf>
    <xf numFmtId="0" fontId="1" fillId="0" borderId="5" xfId="870" applyFont="1" applyFill="1" applyBorder="1" applyAlignment="1">
      <alignment vertical="center" wrapText="1"/>
    </xf>
    <xf numFmtId="0" fontId="5" fillId="0" borderId="5" xfId="870" applyFont="1" applyFill="1" applyBorder="1" applyAlignment="1">
      <alignment horizontal="center" vertical="center" wrapText="1"/>
    </xf>
    <xf numFmtId="0" fontId="5" fillId="0" borderId="7" xfId="340" applyFont="1" applyFill="1" applyBorder="1" applyAlignment="1">
      <alignment horizontal="center" vertical="center" wrapText="1"/>
    </xf>
    <xf numFmtId="41" fontId="5" fillId="0" borderId="8" xfId="1" applyNumberFormat="1" applyFont="1" applyFill="1" applyBorder="1" applyAlignment="1">
      <alignment horizontal="center" vertical="center"/>
    </xf>
    <xf numFmtId="43" fontId="5" fillId="0" borderId="9" xfId="1" applyFont="1" applyFill="1" applyBorder="1" applyAlignment="1">
      <alignment horizontal="center" vertical="center" wrapText="1"/>
    </xf>
    <xf numFmtId="1" fontId="1" fillId="0" borderId="0" xfId="1037" applyNumberFormat="1" applyFont="1" applyFill="1"/>
    <xf numFmtId="0" fontId="13" fillId="0" borderId="0" xfId="0" applyFont="1" applyFill="1"/>
    <xf numFmtId="49" fontId="13" fillId="0" borderId="0" xfId="0" applyNumberFormat="1" applyFont="1" applyFill="1" applyAlignment="1">
      <alignment horizontal="center"/>
    </xf>
    <xf numFmtId="0" fontId="0" fillId="0" borderId="0" xfId="0" applyFont="1" applyFill="1" applyAlignment="1">
      <alignment wrapText="1"/>
    </xf>
    <xf numFmtId="0" fontId="8" fillId="0" borderId="0" xfId="209" applyNumberFormat="1" applyFont="1" applyFill="1" applyAlignment="1">
      <alignment vertical="center" wrapText="1"/>
    </xf>
    <xf numFmtId="49" fontId="1" fillId="0" borderId="0" xfId="0" applyNumberFormat="1" applyFont="1" applyFill="1" applyAlignment="1">
      <alignment horizontal="center"/>
    </xf>
    <xf numFmtId="0" fontId="3" fillId="0" borderId="0" xfId="145" applyFont="1" applyFill="1" applyAlignment="1">
      <alignment vertical="center" wrapText="1"/>
    </xf>
    <xf numFmtId="0" fontId="1" fillId="0" borderId="24" xfId="209" applyNumberFormat="1" applyFont="1" applyFill="1" applyBorder="1" applyAlignment="1">
      <alignment vertical="center" wrapText="1"/>
    </xf>
    <xf numFmtId="0" fontId="1" fillId="0" borderId="25" xfId="209" applyNumberFormat="1" applyFont="1" applyFill="1" applyBorder="1" applyAlignment="1">
      <alignment vertical="center" wrapText="1"/>
    </xf>
    <xf numFmtId="49" fontId="5" fillId="0" borderId="1" xfId="209" applyNumberFormat="1" applyFont="1" applyFill="1" applyBorder="1" applyAlignment="1">
      <alignment horizontal="center" vertical="center" wrapText="1"/>
    </xf>
    <xf numFmtId="0" fontId="1" fillId="0" borderId="26" xfId="209" applyNumberFormat="1" applyFont="1" applyFill="1" applyBorder="1" applyAlignment="1">
      <alignment vertical="center" wrapText="1"/>
    </xf>
    <xf numFmtId="0" fontId="1" fillId="0" borderId="27" xfId="209" applyNumberFormat="1" applyFont="1" applyFill="1" applyBorder="1" applyAlignment="1">
      <alignment vertical="center" wrapText="1"/>
    </xf>
    <xf numFmtId="49" fontId="5" fillId="0" borderId="1" xfId="209" applyNumberFormat="1" applyFont="1" applyFill="1" applyBorder="1" applyAlignment="1">
      <alignment vertical="center" wrapText="1"/>
    </xf>
    <xf numFmtId="0" fontId="1" fillId="4" borderId="1" xfId="0" applyFont="1" applyFill="1" applyBorder="1" applyAlignment="1">
      <alignment horizontal="center" vertical="center"/>
    </xf>
    <xf numFmtId="49" fontId="5" fillId="4" borderId="1" xfId="0" applyNumberFormat="1" applyFont="1" applyFill="1" applyBorder="1" applyAlignment="1">
      <alignment horizontal="left" vertical="center" wrapText="1"/>
    </xf>
    <xf numFmtId="0" fontId="5" fillId="4" borderId="1" xfId="0" applyFont="1" applyFill="1" applyBorder="1" applyAlignment="1">
      <alignment horizontal="left" vertical="center" wrapText="1"/>
    </xf>
    <xf numFmtId="3" fontId="5" fillId="4" borderId="1" xfId="0" applyNumberFormat="1" applyFont="1" applyFill="1" applyBorder="1" applyAlignment="1">
      <alignment vertical="center" wrapText="1"/>
    </xf>
    <xf numFmtId="3" fontId="6" fillId="4" borderId="1" xfId="0" applyNumberFormat="1" applyFont="1" applyFill="1" applyBorder="1" applyAlignment="1">
      <alignment vertical="center" wrapText="1"/>
    </xf>
    <xf numFmtId="41" fontId="5" fillId="4" borderId="1" xfId="209" applyNumberFormat="1" applyFont="1" applyFill="1" applyBorder="1" applyAlignment="1">
      <alignment horizontal="center" vertical="center"/>
    </xf>
    <xf numFmtId="0" fontId="1" fillId="0" borderId="1" xfId="0" applyFont="1" applyFill="1" applyBorder="1" applyAlignment="1">
      <alignment horizontal="center" vertical="center"/>
    </xf>
    <xf numFmtId="49" fontId="5" fillId="5" borderId="1" xfId="0" applyNumberFormat="1" applyFont="1" applyFill="1" applyBorder="1" applyAlignment="1">
      <alignment horizontal="left" vertical="center" wrapText="1"/>
    </xf>
    <xf numFmtId="0" fontId="5" fillId="5" borderId="1" xfId="0" applyFont="1" applyFill="1" applyBorder="1" applyAlignment="1">
      <alignment horizontal="left" vertical="center" wrapText="1"/>
    </xf>
    <xf numFmtId="3" fontId="5" fillId="5" borderId="1" xfId="0" applyNumberFormat="1" applyFont="1" applyFill="1" applyBorder="1" applyAlignment="1">
      <alignment vertical="center" wrapText="1"/>
    </xf>
    <xf numFmtId="3" fontId="6" fillId="5" borderId="1" xfId="0" applyNumberFormat="1" applyFont="1" applyFill="1" applyBorder="1" applyAlignment="1">
      <alignment vertical="center" wrapText="1"/>
    </xf>
    <xf numFmtId="41" fontId="5" fillId="5" borderId="1" xfId="209"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1" fontId="1" fillId="0" borderId="1" xfId="209" applyNumberFormat="1"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3" fontId="1" fillId="0" borderId="1" xfId="0" applyNumberFormat="1" applyFont="1" applyFill="1" applyBorder="1" applyAlignment="1">
      <alignment vertical="center"/>
    </xf>
    <xf numFmtId="41" fontId="1" fillId="0" borderId="1" xfId="0" applyNumberFormat="1" applyFont="1" applyFill="1" applyBorder="1" applyAlignment="1">
      <alignment vertical="center"/>
    </xf>
    <xf numFmtId="49" fontId="5" fillId="5" borderId="1" xfId="0" applyNumberFormat="1" applyFont="1" applyFill="1" applyBorder="1" applyAlignment="1">
      <alignment horizontal="left" vertical="center"/>
    </xf>
    <xf numFmtId="0" fontId="5" fillId="5" borderId="1" xfId="0" applyFont="1" applyFill="1" applyBorder="1" applyAlignment="1">
      <alignment vertical="center" wrapText="1"/>
    </xf>
    <xf numFmtId="3" fontId="5" fillId="5" borderId="1" xfId="0" applyNumberFormat="1" applyFont="1" applyFill="1" applyBorder="1" applyAlignment="1">
      <alignment vertical="center"/>
    </xf>
    <xf numFmtId="41" fontId="5" fillId="5" borderId="1" xfId="0" applyNumberFormat="1" applyFont="1" applyFill="1" applyBorder="1" applyAlignment="1">
      <alignment vertical="center"/>
    </xf>
    <xf numFmtId="49" fontId="5" fillId="4" borderId="1" xfId="0" applyNumberFormat="1" applyFont="1" applyFill="1" applyBorder="1" applyAlignment="1">
      <alignment horizontal="left" vertical="center"/>
    </xf>
    <xf numFmtId="0" fontId="5" fillId="4" borderId="1" xfId="0" applyFont="1" applyFill="1" applyBorder="1" applyAlignment="1">
      <alignment vertical="center" wrapText="1"/>
    </xf>
    <xf numFmtId="3" fontId="5" fillId="4" borderId="1" xfId="0" applyNumberFormat="1" applyFont="1" applyFill="1" applyBorder="1" applyAlignment="1">
      <alignment vertical="center"/>
    </xf>
    <xf numFmtId="41" fontId="5" fillId="4" borderId="1" xfId="0" applyNumberFormat="1" applyFont="1" applyFill="1" applyBorder="1" applyAlignment="1">
      <alignment vertical="center"/>
    </xf>
    <xf numFmtId="49" fontId="5" fillId="0" borderId="1" xfId="0" applyNumberFormat="1" applyFont="1" applyFill="1" applyBorder="1" applyAlignment="1">
      <alignment horizontal="center" vertical="center"/>
    </xf>
    <xf numFmtId="3" fontId="5" fillId="0" borderId="1" xfId="0" applyNumberFormat="1" applyFont="1" applyFill="1" applyBorder="1" applyAlignment="1">
      <alignment vertical="center"/>
    </xf>
    <xf numFmtId="41" fontId="5" fillId="0" borderId="1" xfId="0" applyNumberFormat="1" applyFont="1" applyFill="1" applyBorder="1" applyAlignment="1">
      <alignment vertical="center"/>
    </xf>
    <xf numFmtId="186" fontId="1" fillId="0" borderId="0" xfId="0" applyNumberFormat="1" applyFont="1" applyFill="1" applyAlignment="1">
      <alignment vertical="center"/>
    </xf>
    <xf numFmtId="0" fontId="5" fillId="0" borderId="2" xfId="1037" applyNumberFormat="1" applyFont="1" applyFill="1" applyBorder="1" applyAlignment="1">
      <alignment horizontal="center" vertical="center"/>
    </xf>
    <xf numFmtId="0" fontId="5" fillId="0" borderId="3" xfId="1037" applyNumberFormat="1" applyFont="1" applyFill="1" applyBorder="1" applyAlignment="1">
      <alignment horizontal="center" vertical="center"/>
    </xf>
    <xf numFmtId="0" fontId="5" fillId="0" borderId="4" xfId="1037" applyNumberFormat="1" applyFont="1" applyFill="1" applyBorder="1" applyAlignment="1">
      <alignment horizontal="center" vertical="center"/>
    </xf>
    <xf numFmtId="0" fontId="5" fillId="0" borderId="19" xfId="1037" applyFont="1" applyFill="1" applyBorder="1" applyAlignment="1">
      <alignment horizontal="center" vertical="center"/>
    </xf>
    <xf numFmtId="0" fontId="5" fillId="0" borderId="28" xfId="1628" applyFont="1" applyFill="1" applyBorder="1" applyAlignment="1">
      <alignment horizontal="center" vertical="center" wrapText="1"/>
    </xf>
    <xf numFmtId="0" fontId="5" fillId="0" borderId="22" xfId="1628" applyFont="1" applyFill="1" applyBorder="1" applyAlignment="1">
      <alignment horizontal="center" vertical="center" wrapText="1"/>
    </xf>
    <xf numFmtId="0" fontId="5" fillId="0" borderId="18" xfId="1628" applyFont="1" applyFill="1" applyBorder="1" applyAlignment="1">
      <alignment horizontal="center" vertical="center" wrapText="1"/>
    </xf>
    <xf numFmtId="1" fontId="1" fillId="0" borderId="5" xfId="758" applyNumberFormat="1" applyFont="1" applyFill="1" applyBorder="1" applyAlignment="1" applyProtection="1">
      <alignment vertical="center" wrapText="1"/>
      <protection locked="0"/>
    </xf>
    <xf numFmtId="0" fontId="1" fillId="0" borderId="1" xfId="758" applyFont="1" applyFill="1" applyBorder="1" applyAlignment="1">
      <alignment vertical="center" wrapText="1"/>
    </xf>
    <xf numFmtId="183" fontId="1" fillId="0" borderId="6" xfId="1" applyNumberFormat="1" applyFont="1" applyFill="1" applyBorder="1" applyAlignment="1">
      <alignment horizontal="center" vertical="center"/>
    </xf>
    <xf numFmtId="183" fontId="1" fillId="0" borderId="10" xfId="1" applyNumberFormat="1" applyFont="1" applyFill="1" applyBorder="1" applyAlignment="1">
      <alignment horizontal="center" vertical="center"/>
    </xf>
    <xf numFmtId="0" fontId="1" fillId="0" borderId="1" xfId="758" applyFont="1" applyFill="1" applyBorder="1" applyAlignment="1">
      <alignment vertical="center"/>
    </xf>
    <xf numFmtId="3" fontId="1" fillId="0" borderId="1" xfId="0" applyNumberFormat="1" applyFont="1" applyFill="1" applyBorder="1" applyAlignment="1" applyProtection="1">
      <alignment horizontal="left" vertical="center"/>
    </xf>
    <xf numFmtId="183" fontId="18" fillId="0" borderId="10" xfId="1" applyNumberFormat="1" applyFont="1" applyFill="1" applyBorder="1" applyAlignment="1">
      <alignment horizontal="center" vertical="center"/>
    </xf>
    <xf numFmtId="0" fontId="5" fillId="0" borderId="7" xfId="758" applyFont="1" applyFill="1" applyBorder="1" applyAlignment="1">
      <alignment horizontal="center" vertical="center" wrapText="1"/>
    </xf>
    <xf numFmtId="0" fontId="5" fillId="0" borderId="8" xfId="758" applyFont="1" applyFill="1" applyBorder="1" applyAlignment="1">
      <alignment horizontal="center" vertical="center" wrapText="1"/>
    </xf>
    <xf numFmtId="183" fontId="5" fillId="0" borderId="9" xfId="1" applyNumberFormat="1" applyFont="1" applyFill="1" applyBorder="1" applyAlignment="1">
      <alignment horizontal="center" vertical="center"/>
    </xf>
    <xf numFmtId="183" fontId="1" fillId="0" borderId="0" xfId="0" applyNumberFormat="1" applyFont="1" applyFill="1"/>
    <xf numFmtId="187" fontId="1" fillId="0" borderId="0" xfId="0" applyNumberFormat="1" applyFont="1" applyFill="1"/>
    <xf numFmtId="0" fontId="8" fillId="0" borderId="0" xfId="1628" applyFont="1" applyFill="1"/>
    <xf numFmtId="0" fontId="1" fillId="0" borderId="0" xfId="1628" applyFont="1" applyFill="1"/>
    <xf numFmtId="0" fontId="19" fillId="0" borderId="0" xfId="1628" applyFont="1" applyFill="1"/>
    <xf numFmtId="41" fontId="19" fillId="0" borderId="0" xfId="1628" applyNumberFormat="1" applyFont="1" applyFill="1"/>
    <xf numFmtId="41" fontId="1" fillId="0" borderId="0" xfId="1628" applyNumberFormat="1" applyFont="1" applyFill="1"/>
    <xf numFmtId="0" fontId="23" fillId="0" borderId="2" xfId="0" applyNumberFormat="1" applyFont="1" applyFill="1" applyBorder="1" applyAlignment="1" applyProtection="1">
      <alignment horizontal="center" vertical="center"/>
    </xf>
    <xf numFmtId="10" fontId="23" fillId="0" borderId="4" xfId="0" applyNumberFormat="1" applyFont="1" applyFill="1" applyBorder="1" applyAlignment="1" applyProtection="1">
      <alignment horizontal="center" vertical="center"/>
    </xf>
    <xf numFmtId="0" fontId="5" fillId="0" borderId="5" xfId="742" applyFont="1" applyFill="1" applyBorder="1" applyAlignment="1">
      <alignment vertical="center"/>
    </xf>
    <xf numFmtId="41" fontId="5" fillId="0" borderId="1" xfId="1" applyNumberFormat="1" applyFont="1" applyFill="1" applyBorder="1" applyAlignment="1">
      <alignment horizontal="center" vertical="center"/>
    </xf>
    <xf numFmtId="43" fontId="5" fillId="0" borderId="6" xfId="1" applyNumberFormat="1" applyFont="1" applyFill="1" applyBorder="1" applyAlignment="1">
      <alignment vertical="center"/>
    </xf>
    <xf numFmtId="0" fontId="1" fillId="0" borderId="5" xfId="742" applyFont="1" applyFill="1" applyBorder="1" applyAlignment="1">
      <alignment vertical="center"/>
    </xf>
    <xf numFmtId="41" fontId="1" fillId="0" borderId="1" xfId="1" applyNumberFormat="1" applyFont="1" applyFill="1" applyBorder="1" applyAlignment="1" applyProtection="1">
      <alignment horizontal="right" vertical="center"/>
      <protection locked="0"/>
    </xf>
    <xf numFmtId="43" fontId="1" fillId="0" borderId="6" xfId="1" applyNumberFormat="1" applyFont="1" applyFill="1" applyBorder="1" applyAlignment="1">
      <alignment vertical="center"/>
    </xf>
    <xf numFmtId="0" fontId="5" fillId="0" borderId="5" xfId="742" applyFont="1" applyFill="1" applyBorder="1" applyAlignment="1">
      <alignment horizontal="center" vertical="center"/>
    </xf>
    <xf numFmtId="0" fontId="1" fillId="0" borderId="0" xfId="1628" applyFont="1" applyFill="1" applyAlignment="1">
      <alignment vertical="center"/>
    </xf>
    <xf numFmtId="49" fontId="1" fillId="0" borderId="5" xfId="875" applyNumberFormat="1" applyFont="1" applyFill="1" applyBorder="1" applyAlignment="1">
      <alignment horizontal="left" vertical="center" shrinkToFit="1"/>
    </xf>
    <xf numFmtId="0" fontId="5" fillId="0" borderId="7" xfId="742" applyFont="1" applyFill="1" applyBorder="1" applyAlignment="1">
      <alignment horizontal="center" vertical="center"/>
    </xf>
    <xf numFmtId="43" fontId="5" fillId="0" borderId="9" xfId="1" applyNumberFormat="1" applyFont="1" applyFill="1" applyBorder="1" applyAlignment="1">
      <alignment vertical="center"/>
    </xf>
    <xf numFmtId="43" fontId="21" fillId="0" borderId="6" xfId="0" applyNumberFormat="1" applyFont="1" applyFill="1" applyBorder="1" applyAlignment="1">
      <alignment horizontal="center" vertical="center"/>
    </xf>
    <xf numFmtId="0" fontId="8" fillId="0" borderId="0" xfId="0" applyFont="1"/>
    <xf numFmtId="0" fontId="1" fillId="0" borderId="0" xfId="0" applyFont="1"/>
    <xf numFmtId="0" fontId="0" fillId="3" borderId="0" xfId="0" applyFill="1"/>
    <xf numFmtId="0" fontId="8" fillId="3" borderId="0" xfId="381" applyFont="1" applyFill="1" applyAlignment="1">
      <alignment horizontal="center" vertical="center"/>
    </xf>
    <xf numFmtId="0" fontId="8" fillId="3" borderId="0" xfId="0" applyFont="1" applyFill="1"/>
    <xf numFmtId="0" fontId="3" fillId="3" borderId="0" xfId="381" applyFont="1" applyFill="1">
      <alignment vertical="center"/>
    </xf>
    <xf numFmtId="0" fontId="1" fillId="3" borderId="0" xfId="0" applyFont="1" applyFill="1"/>
    <xf numFmtId="0" fontId="10" fillId="3" borderId="2" xfId="381" applyFont="1" applyFill="1" applyBorder="1" applyAlignment="1">
      <alignment horizontal="center" vertical="center"/>
    </xf>
    <xf numFmtId="0" fontId="10" fillId="3" borderId="3" xfId="381" applyFont="1" applyFill="1" applyBorder="1" applyAlignment="1">
      <alignment horizontal="center" vertical="center"/>
    </xf>
    <xf numFmtId="0" fontId="10" fillId="3" borderId="3" xfId="381" applyFont="1" applyFill="1" applyBorder="1" applyAlignment="1">
      <alignment horizontal="center" vertical="center" wrapText="1"/>
    </xf>
    <xf numFmtId="0" fontId="10" fillId="3" borderId="4" xfId="381" applyFont="1" applyFill="1" applyBorder="1" applyAlignment="1">
      <alignment horizontal="center" vertical="center"/>
    </xf>
    <xf numFmtId="0" fontId="10" fillId="3" borderId="5" xfId="381" applyFont="1" applyFill="1" applyBorder="1" applyAlignment="1">
      <alignment vertical="center"/>
    </xf>
    <xf numFmtId="41" fontId="10" fillId="3" borderId="1" xfId="381" applyNumberFormat="1" applyFont="1" applyFill="1" applyBorder="1" applyAlignment="1">
      <alignment horizontal="right" vertical="center"/>
    </xf>
    <xf numFmtId="0" fontId="3" fillId="3" borderId="6" xfId="381" applyFont="1" applyFill="1" applyBorder="1" applyAlignment="1">
      <alignment vertical="center"/>
    </xf>
    <xf numFmtId="0" fontId="3" fillId="3" borderId="5" xfId="381" applyFont="1" applyFill="1" applyBorder="1" applyAlignment="1">
      <alignment vertical="center"/>
    </xf>
    <xf numFmtId="41" fontId="3" fillId="3" borderId="1" xfId="381" applyNumberFormat="1" applyFont="1" applyFill="1" applyBorder="1" applyAlignment="1">
      <alignment horizontal="right" vertical="center"/>
    </xf>
    <xf numFmtId="0" fontId="3" fillId="3" borderId="23" xfId="381" applyFont="1" applyFill="1" applyBorder="1" applyAlignment="1">
      <alignment vertical="center"/>
    </xf>
    <xf numFmtId="41" fontId="3" fillId="3" borderId="10" xfId="381" applyNumberFormat="1" applyFont="1" applyFill="1" applyBorder="1" applyAlignment="1">
      <alignment horizontal="right" vertical="center"/>
    </xf>
    <xf numFmtId="0" fontId="3" fillId="3" borderId="20" xfId="381" applyFont="1" applyFill="1" applyBorder="1" applyAlignment="1">
      <alignment vertical="center"/>
    </xf>
    <xf numFmtId="0" fontId="10" fillId="3" borderId="7" xfId="381" applyFont="1" applyFill="1" applyBorder="1" applyAlignment="1">
      <alignment vertical="center"/>
    </xf>
    <xf numFmtId="41" fontId="10" fillId="3" borderId="8" xfId="381" applyNumberFormat="1" applyFont="1" applyFill="1" applyBorder="1" applyAlignment="1">
      <alignment horizontal="right" vertical="center"/>
    </xf>
    <xf numFmtId="0" fontId="3" fillId="3" borderId="9" xfId="381" applyFont="1" applyFill="1" applyBorder="1" applyAlignment="1">
      <alignment vertical="center"/>
    </xf>
    <xf numFmtId="0" fontId="0" fillId="0" borderId="0" xfId="2243" applyFont="1" applyFill="1" applyAlignment="1"/>
    <xf numFmtId="0" fontId="8" fillId="0" borderId="0" xfId="2243" applyFont="1" applyFill="1" applyAlignment="1">
      <alignment horizontal="center" vertical="center"/>
    </xf>
    <xf numFmtId="0" fontId="5" fillId="0" borderId="2" xfId="2243" applyFont="1" applyFill="1" applyBorder="1" applyAlignment="1">
      <alignment horizontal="center" vertical="center" wrapText="1"/>
    </xf>
    <xf numFmtId="0" fontId="5" fillId="0" borderId="3" xfId="2243" applyFont="1" applyFill="1" applyBorder="1" applyAlignment="1">
      <alignment horizontal="center" vertical="center" wrapText="1"/>
    </xf>
    <xf numFmtId="0" fontId="5" fillId="0" borderId="4" xfId="2243" applyFont="1" applyFill="1" applyBorder="1" applyAlignment="1">
      <alignment horizontal="center" vertical="center" wrapText="1"/>
    </xf>
    <xf numFmtId="41" fontId="1" fillId="0" borderId="1" xfId="2243" applyNumberFormat="1" applyFont="1" applyFill="1" applyBorder="1" applyAlignment="1">
      <alignment horizontal="center" vertical="center"/>
    </xf>
    <xf numFmtId="0" fontId="1" fillId="0" borderId="6" xfId="2243" applyFont="1" applyFill="1" applyBorder="1" applyAlignment="1">
      <alignment vertical="center"/>
    </xf>
    <xf numFmtId="188" fontId="1" fillId="0" borderId="6" xfId="2243" applyNumberFormat="1" applyFont="1" applyFill="1" applyBorder="1" applyAlignment="1">
      <alignment vertical="center"/>
    </xf>
    <xf numFmtId="0" fontId="5" fillId="0" borderId="1" xfId="2243" applyFont="1" applyFill="1" applyBorder="1" applyAlignment="1">
      <alignment vertical="center"/>
    </xf>
    <xf numFmtId="188" fontId="5" fillId="0" borderId="6" xfId="2243" applyNumberFormat="1" applyFont="1" applyFill="1" applyBorder="1" applyAlignment="1">
      <alignment vertical="center"/>
    </xf>
    <xf numFmtId="41" fontId="1" fillId="0" borderId="22" xfId="2243" applyNumberFormat="1" applyFont="1" applyFill="1" applyBorder="1" applyAlignment="1">
      <alignment horizontal="center" vertical="center"/>
    </xf>
    <xf numFmtId="188" fontId="1" fillId="0" borderId="23" xfId="2243" applyNumberFormat="1" applyFont="1" applyFill="1" applyBorder="1" applyAlignment="1">
      <alignment vertical="center"/>
    </xf>
    <xf numFmtId="0" fontId="1" fillId="0" borderId="21" xfId="2243" applyFont="1" applyFill="1" applyBorder="1" applyAlignment="1">
      <alignment vertical="center"/>
    </xf>
    <xf numFmtId="0" fontId="5" fillId="0" borderId="8" xfId="2243" applyFont="1" applyFill="1" applyBorder="1" applyAlignment="1">
      <alignment vertical="center"/>
    </xf>
    <xf numFmtId="188" fontId="5" fillId="0" borderId="9" xfId="2243" applyNumberFormat="1" applyFont="1" applyFill="1" applyBorder="1" applyAlignment="1">
      <alignment vertical="center"/>
    </xf>
    <xf numFmtId="0" fontId="8" fillId="0" borderId="0" xfId="1932" applyFont="1" applyFill="1">
      <alignment vertical="center"/>
    </xf>
    <xf numFmtId="0" fontId="1" fillId="0" borderId="0" xfId="1932" applyFont="1" applyFill="1">
      <alignment vertical="center"/>
    </xf>
    <xf numFmtId="0" fontId="19" fillId="0" borderId="0" xfId="1932" applyFont="1" applyFill="1">
      <alignment vertical="center"/>
    </xf>
    <xf numFmtId="0" fontId="8" fillId="0" borderId="0" xfId="1932" applyFont="1" applyFill="1" applyAlignment="1">
      <alignment horizontal="center" vertical="center"/>
    </xf>
    <xf numFmtId="188" fontId="5" fillId="0" borderId="3" xfId="1932" applyNumberFormat="1" applyFont="1" applyFill="1" applyBorder="1" applyAlignment="1">
      <alignment horizontal="center" vertical="center" wrapText="1"/>
    </xf>
    <xf numFmtId="188" fontId="5" fillId="0" borderId="1" xfId="1932" applyNumberFormat="1" applyFont="1" applyFill="1" applyBorder="1" applyAlignment="1">
      <alignment horizontal="center" vertical="center" wrapText="1"/>
    </xf>
    <xf numFmtId="184" fontId="1" fillId="0" borderId="1" xfId="381" applyNumberFormat="1" applyFont="1" applyFill="1" applyBorder="1">
      <alignment vertical="center"/>
    </xf>
    <xf numFmtId="0" fontId="5" fillId="0" borderId="7" xfId="1932" applyFont="1" applyFill="1" applyBorder="1" applyAlignment="1">
      <alignment horizontal="center" vertical="center"/>
    </xf>
    <xf numFmtId="0" fontId="1" fillId="0" borderId="0" xfId="1792" applyFont="1" applyFill="1" applyBorder="1" applyAlignment="1">
      <alignment horizontal="left" vertical="center" wrapText="1"/>
    </xf>
    <xf numFmtId="183" fontId="1" fillId="0" borderId="0" xfId="1932" applyNumberFormat="1" applyFont="1" applyFill="1">
      <alignment vertical="center"/>
    </xf>
    <xf numFmtId="0" fontId="8" fillId="0" borderId="0" xfId="1974" applyFont="1" applyFill="1"/>
    <xf numFmtId="0" fontId="1" fillId="0" borderId="0" xfId="1974" applyFont="1" applyFill="1"/>
    <xf numFmtId="0" fontId="19" fillId="0" borderId="0" xfId="1974" applyFont="1" applyFill="1"/>
    <xf numFmtId="0" fontId="19" fillId="0" borderId="0" xfId="1974" applyFont="1" applyFill="1" applyAlignment="1">
      <alignment vertical="center"/>
    </xf>
    <xf numFmtId="0" fontId="8" fillId="0" borderId="0" xfId="1974" applyFont="1" applyFill="1" applyBorder="1" applyAlignment="1">
      <alignment horizontal="center" vertical="center"/>
    </xf>
    <xf numFmtId="0" fontId="8" fillId="0" borderId="0" xfId="1974" applyFont="1" applyFill="1" applyAlignment="1">
      <alignment vertical="center"/>
    </xf>
    <xf numFmtId="0" fontId="1" fillId="0" borderId="0" xfId="1974" applyFont="1" applyFill="1" applyBorder="1" applyAlignment="1">
      <alignment horizontal="center" vertical="top"/>
    </xf>
    <xf numFmtId="0" fontId="1" fillId="0" borderId="0" xfId="1974" applyFont="1" applyFill="1" applyBorder="1" applyAlignment="1">
      <alignment horizontal="right" vertical="center" wrapText="1"/>
    </xf>
    <xf numFmtId="0" fontId="1" fillId="0" borderId="0" xfId="1974" applyFont="1" applyFill="1" applyAlignment="1">
      <alignment vertical="center"/>
    </xf>
    <xf numFmtId="0" fontId="5" fillId="0" borderId="2" xfId="742" applyFont="1" applyFill="1" applyBorder="1" applyAlignment="1">
      <alignment horizontal="center" vertical="center"/>
    </xf>
    <xf numFmtId="0" fontId="5" fillId="0" borderId="3" xfId="1628" applyFont="1" applyFill="1" applyBorder="1" applyAlignment="1">
      <alignment horizontal="center" vertical="center" wrapText="1"/>
    </xf>
    <xf numFmtId="49" fontId="5" fillId="0" borderId="3" xfId="1628" applyNumberFormat="1" applyFont="1" applyFill="1" applyBorder="1" applyAlignment="1">
      <alignment horizontal="center" vertical="center" wrapText="1"/>
    </xf>
    <xf numFmtId="49" fontId="5" fillId="0" borderId="4" xfId="1628" applyNumberFormat="1" applyFont="1" applyFill="1" applyBorder="1" applyAlignment="1">
      <alignment horizontal="center" vertical="center" wrapText="1"/>
    </xf>
    <xf numFmtId="183" fontId="1" fillId="0" borderId="1" xfId="1" applyNumberFormat="1" applyFont="1" applyFill="1" applyBorder="1" applyAlignment="1">
      <alignment horizontal="right" vertical="center"/>
    </xf>
    <xf numFmtId="43" fontId="5" fillId="0" borderId="1" xfId="1" applyFont="1" applyFill="1" applyBorder="1" applyAlignment="1">
      <alignment horizontal="center" vertical="center" wrapText="1"/>
    </xf>
    <xf numFmtId="43" fontId="5" fillId="0" borderId="6" xfId="1" applyFont="1" applyFill="1" applyBorder="1" applyAlignment="1">
      <alignment horizontal="center" vertical="center" wrapText="1"/>
    </xf>
    <xf numFmtId="0" fontId="5" fillId="0" borderId="7" xfId="1009" applyFont="1" applyFill="1" applyBorder="1" applyAlignment="1">
      <alignment horizontal="center" vertical="center"/>
    </xf>
    <xf numFmtId="183" fontId="5" fillId="0" borderId="8" xfId="1" applyNumberFormat="1" applyFont="1" applyFill="1" applyBorder="1" applyAlignment="1">
      <alignment horizontal="center" vertical="center" wrapText="1"/>
    </xf>
    <xf numFmtId="43" fontId="5" fillId="0" borderId="8" xfId="1" applyFont="1" applyFill="1" applyBorder="1" applyAlignment="1">
      <alignment horizontal="center" vertical="center" wrapText="1"/>
    </xf>
    <xf numFmtId="0" fontId="1" fillId="0" borderId="0" xfId="1974" applyFont="1" applyFill="1" applyAlignment="1">
      <alignment horizontal="center" vertical="center"/>
    </xf>
    <xf numFmtId="0" fontId="1" fillId="0" borderId="0" xfId="742" applyFont="1" applyFill="1" applyBorder="1" applyAlignment="1">
      <alignment vertical="center" wrapText="1"/>
    </xf>
    <xf numFmtId="183" fontId="1" fillId="0" borderId="0" xfId="1974" applyNumberFormat="1" applyFont="1" applyFill="1"/>
    <xf numFmtId="0" fontId="5" fillId="0" borderId="5" xfId="1037" applyFont="1" applyFill="1" applyBorder="1" applyAlignment="1">
      <alignment horizontal="center" vertical="center"/>
    </xf>
    <xf numFmtId="0" fontId="5" fillId="0" borderId="1" xfId="1628" applyFont="1" applyFill="1" applyBorder="1" applyAlignment="1">
      <alignment horizontal="center" vertical="center" wrapText="1"/>
    </xf>
    <xf numFmtId="0" fontId="5" fillId="0" borderId="6" xfId="1628" applyFont="1" applyFill="1" applyBorder="1" applyAlignment="1">
      <alignment horizontal="center" vertical="center" wrapText="1"/>
    </xf>
    <xf numFmtId="0" fontId="1" fillId="0" borderId="1" xfId="0" applyFont="1" applyFill="1" applyBorder="1"/>
    <xf numFmtId="0" fontId="1" fillId="0" borderId="6" xfId="0" applyFont="1" applyFill="1" applyBorder="1"/>
    <xf numFmtId="0" fontId="1" fillId="0" borderId="1" xfId="0" applyFont="1" applyFill="1" applyBorder="1" applyAlignment="1">
      <alignment vertical="center"/>
    </xf>
    <xf numFmtId="0" fontId="19" fillId="0" borderId="0" xfId="0" applyFont="1" applyFill="1" applyAlignment="1">
      <alignment horizontal="center" vertical="center"/>
    </xf>
    <xf numFmtId="0" fontId="1"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1" fillId="0" borderId="5" xfId="1927" applyFont="1" applyFill="1" applyBorder="1" applyAlignment="1" applyProtection="1">
      <alignment vertical="center"/>
      <protection locked="0"/>
    </xf>
    <xf numFmtId="43" fontId="1" fillId="0" borderId="6" xfId="1" applyNumberFormat="1" applyFont="1" applyFill="1" applyBorder="1" applyAlignment="1">
      <alignment horizontal="right" vertical="center"/>
    </xf>
    <xf numFmtId="41" fontId="1" fillId="0" borderId="0" xfId="0" applyNumberFormat="1" applyFont="1" applyFill="1" applyAlignment="1">
      <alignment vertical="center"/>
    </xf>
    <xf numFmtId="41" fontId="1" fillId="0" borderId="1" xfId="1" applyNumberFormat="1" applyFont="1" applyFill="1" applyBorder="1" applyAlignment="1">
      <alignment horizontal="right" vertical="center"/>
    </xf>
    <xf numFmtId="0" fontId="1" fillId="0" borderId="5" xfId="608" applyFont="1" applyFill="1" applyBorder="1" applyAlignment="1">
      <alignment horizontal="left" vertical="center"/>
    </xf>
    <xf numFmtId="0" fontId="1" fillId="0" borderId="1" xfId="1927" applyFont="1" applyFill="1" applyBorder="1" applyAlignment="1" applyProtection="1">
      <alignment horizontal="center" vertical="center"/>
      <protection locked="0"/>
    </xf>
    <xf numFmtId="43" fontId="1" fillId="0" borderId="1" xfId="1" applyNumberFormat="1" applyFont="1" applyFill="1" applyBorder="1" applyAlignment="1" applyProtection="1">
      <alignment horizontal="right" vertical="center"/>
    </xf>
    <xf numFmtId="0" fontId="5" fillId="0" borderId="1" xfId="870" applyFont="1" applyFill="1" applyBorder="1" applyAlignment="1">
      <alignment horizontal="center" vertical="center" wrapText="1"/>
    </xf>
    <xf numFmtId="41" fontId="5" fillId="0" borderId="1" xfId="1" applyNumberFormat="1" applyFont="1" applyFill="1" applyBorder="1" applyAlignment="1">
      <alignment horizontal="right" vertical="center"/>
    </xf>
    <xf numFmtId="43" fontId="5" fillId="0" borderId="6" xfId="1" applyNumberFormat="1" applyFont="1" applyFill="1" applyBorder="1" applyAlignment="1">
      <alignment horizontal="right" vertical="center"/>
    </xf>
    <xf numFmtId="0" fontId="1" fillId="0" borderId="1" xfId="870" applyFont="1" applyFill="1" applyBorder="1" applyAlignment="1">
      <alignment horizontal="center" vertical="center" wrapText="1"/>
    </xf>
    <xf numFmtId="0" fontId="5" fillId="0" borderId="8" xfId="0" applyFont="1" applyFill="1" applyBorder="1" applyAlignment="1">
      <alignment horizontal="center" vertical="center"/>
    </xf>
    <xf numFmtId="41" fontId="5" fillId="0" borderId="8" xfId="1" applyNumberFormat="1" applyFont="1" applyFill="1" applyBorder="1" applyAlignment="1">
      <alignment horizontal="right" vertical="center"/>
    </xf>
    <xf numFmtId="43" fontId="5" fillId="0" borderId="9" xfId="1" applyNumberFormat="1" applyFont="1" applyFill="1" applyBorder="1" applyAlignment="1">
      <alignment horizontal="right" vertical="center"/>
    </xf>
    <xf numFmtId="0" fontId="1" fillId="0" borderId="0" xfId="303" applyFont="1" applyFill="1" applyBorder="1" applyAlignment="1">
      <alignment wrapText="1"/>
    </xf>
    <xf numFmtId="0" fontId="1" fillId="0" borderId="0" xfId="303" applyFont="1" applyFill="1" applyBorder="1" applyAlignment="1">
      <alignment horizontal="center" wrapText="1"/>
    </xf>
    <xf numFmtId="0" fontId="8" fillId="0" borderId="0" xfId="742" applyFont="1" applyFill="1"/>
    <xf numFmtId="0" fontId="19" fillId="0" borderId="0" xfId="742" applyFont="1" applyFill="1"/>
    <xf numFmtId="41" fontId="19" fillId="0" borderId="0" xfId="742" applyNumberFormat="1" applyFont="1" applyFill="1"/>
    <xf numFmtId="0" fontId="8" fillId="0" borderId="0" xfId="742" applyFont="1" applyFill="1" applyAlignment="1">
      <alignment horizontal="center"/>
    </xf>
    <xf numFmtId="41" fontId="1" fillId="0" borderId="0" xfId="742" applyNumberFormat="1" applyFont="1" applyFill="1"/>
    <xf numFmtId="41" fontId="5" fillId="0" borderId="3" xfId="1628" applyNumberFormat="1" applyFont="1" applyFill="1" applyBorder="1" applyAlignment="1">
      <alignment horizontal="center" vertical="center" wrapText="1"/>
    </xf>
    <xf numFmtId="0" fontId="1" fillId="0" borderId="0" xfId="742" applyFont="1" applyFill="1" applyAlignment="1">
      <alignment wrapText="1"/>
    </xf>
    <xf numFmtId="43" fontId="1" fillId="0" borderId="1" xfId="1" applyNumberFormat="1" applyFont="1" applyFill="1" applyBorder="1" applyAlignment="1">
      <alignment horizontal="center" vertical="center"/>
    </xf>
    <xf numFmtId="43" fontId="1" fillId="0" borderId="6" xfId="1" applyNumberFormat="1" applyFont="1" applyFill="1" applyBorder="1" applyAlignment="1">
      <alignment horizontal="center" vertical="center"/>
    </xf>
    <xf numFmtId="41" fontId="1" fillId="0" borderId="15" xfId="742" applyNumberFormat="1" applyFont="1" applyFill="1" applyBorder="1" applyAlignment="1">
      <alignment vertical="center"/>
    </xf>
    <xf numFmtId="41" fontId="1" fillId="0" borderId="15" xfId="0" applyNumberFormat="1" applyFont="1" applyFill="1" applyBorder="1" applyAlignment="1" applyProtection="1">
      <alignment horizontal="center" vertical="center"/>
    </xf>
    <xf numFmtId="43" fontId="5" fillId="0" borderId="1" xfId="1" applyNumberFormat="1" applyFont="1" applyFill="1" applyBorder="1" applyAlignment="1">
      <alignment horizontal="center" vertical="center"/>
    </xf>
    <xf numFmtId="43" fontId="5" fillId="0" borderId="6" xfId="1" applyNumberFormat="1" applyFont="1" applyFill="1" applyBorder="1" applyAlignment="1">
      <alignment horizontal="center" vertical="center"/>
    </xf>
    <xf numFmtId="41" fontId="1" fillId="0" borderId="15" xfId="1" applyNumberFormat="1" applyFont="1" applyFill="1" applyBorder="1" applyAlignment="1">
      <alignment horizontal="center" vertical="center"/>
    </xf>
    <xf numFmtId="41" fontId="1" fillId="0" borderId="1" xfId="1237" applyNumberFormat="1" applyFont="1" applyFill="1" applyBorder="1" applyAlignment="1" applyProtection="1">
      <alignment horizontal="right" vertical="center"/>
      <protection locked="0"/>
    </xf>
    <xf numFmtId="41" fontId="5" fillId="0" borderId="1" xfId="1237" applyNumberFormat="1" applyFont="1" applyFill="1" applyBorder="1" applyAlignment="1" applyProtection="1">
      <alignment horizontal="right" vertical="center"/>
      <protection locked="0"/>
    </xf>
    <xf numFmtId="41" fontId="23" fillId="0" borderId="1" xfId="2212" applyNumberFormat="1" applyFont="1" applyFill="1" applyBorder="1" applyAlignment="1" applyProtection="1">
      <alignment horizontal="right" vertical="center"/>
      <protection locked="0"/>
    </xf>
    <xf numFmtId="43" fontId="5" fillId="0" borderId="8" xfId="1" applyNumberFormat="1" applyFont="1" applyFill="1" applyBorder="1" applyAlignment="1">
      <alignment horizontal="center" vertical="center"/>
    </xf>
    <xf numFmtId="43" fontId="5" fillId="0" borderId="9" xfId="1" applyNumberFormat="1" applyFont="1" applyFill="1" applyBorder="1" applyAlignment="1">
      <alignment horizontal="center" vertical="center"/>
    </xf>
  </cellXfs>
  <cellStyles count="224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10" xfId="49"/>
    <cellStyle name="常规 2 14" xfId="50"/>
    <cellStyle name="常规 2 13 2" xfId="51"/>
    <cellStyle name="常规 3 2 5" xfId="52"/>
    <cellStyle name="千位分隔 4 2 3" xfId="53"/>
    <cellStyle name="常规 3 2 4 3" xfId="54"/>
    <cellStyle name="千位分隔 4 2 2 3" xfId="55"/>
    <cellStyle name="好_岳阳楼区11年地方财政预算表 3" xfId="56"/>
    <cellStyle name="常规 3 2 3 5" xfId="57"/>
    <cellStyle name="常规 3 2 2 3 6 2" xfId="58"/>
    <cellStyle name="常规 2 11 4" xfId="59"/>
    <cellStyle name="常规 3 2 2 5" xfId="60"/>
    <cellStyle name="常规 3 2 2 3 5 2" xfId="61"/>
    <cellStyle name="常规 2 11" xfId="62"/>
    <cellStyle name="输出 3 3" xfId="63"/>
    <cellStyle name="常规 2 10 5" xfId="64"/>
    <cellStyle name="常规 2 2 2" xfId="65"/>
    <cellStyle name="常规 2 2 2 2 2 5 2 3" xfId="66"/>
    <cellStyle name="常规 9 6" xfId="67"/>
    <cellStyle name="常规 2 2 2 2 3 4" xfId="68"/>
    <cellStyle name="常规 2 3 5 2" xfId="69"/>
    <cellStyle name="常规 2 10" xfId="70"/>
    <cellStyle name="常规 3 2 2 4 3 3" xfId="71"/>
    <cellStyle name="输出 3 2" xfId="72"/>
    <cellStyle name="千位分隔 2 2 4 2 3" xfId="73"/>
    <cellStyle name="常规 2 5 2 4" xfId="74"/>
    <cellStyle name="常规 8 2 4 2" xfId="75"/>
    <cellStyle name="常规 2 2 2 3 2 7" xfId="76"/>
    <cellStyle name="常规 2 12 2" xfId="77"/>
    <cellStyle name="常规 2 2 2 3 2 2 4 2 2 2" xfId="78"/>
    <cellStyle name="强调文字颜色 4 3_2017年人大参阅资料（代表大会-定）1.14" xfId="79"/>
    <cellStyle name="强调文字颜色 3 3 2" xfId="80"/>
    <cellStyle name="常规 14" xfId="81"/>
    <cellStyle name="好_附件2 益阳市市级国有资本经营预算表(定稿)" xfId="82"/>
    <cellStyle name="常规 3 2 4 2 2 2 2" xfId="83"/>
    <cellStyle name="常规 13 4" xfId="84"/>
    <cellStyle name="常规 2 4 3 2 3" xfId="85"/>
    <cellStyle name="汇总 2" xfId="86"/>
    <cellStyle name="常规 13 3 2" xfId="87"/>
    <cellStyle name="常规 2 4 3 2 2 2" xfId="88"/>
    <cellStyle name="常规 13 3" xfId="89"/>
    <cellStyle name="常规 2 4 3 2 2" xfId="90"/>
    <cellStyle name="常规 13 2 3" xfId="91"/>
    <cellStyle name="常规 13 2 2" xfId="92"/>
    <cellStyle name="常规 13" xfId="93"/>
    <cellStyle name="常规 2 2 5 2 3" xfId="94"/>
    <cellStyle name="常规 3 2 2 4 2 3" xfId="95"/>
    <cellStyle name="20% - 强调文字颜色 4 2 4 2" xfId="96"/>
    <cellStyle name="输出 2 2" xfId="97"/>
    <cellStyle name="常规 2 4 2 2 3 3" xfId="98"/>
    <cellStyle name="常规 12_长沙" xfId="99"/>
    <cellStyle name="常规 3 4 2 3" xfId="100"/>
    <cellStyle name="常规 12 8" xfId="101"/>
    <cellStyle name="常规 12 6" xfId="102"/>
    <cellStyle name="常规 9 4 3" xfId="103"/>
    <cellStyle name="常规 2 2 2 2 3 2 3" xfId="104"/>
    <cellStyle name="常规 12 4 4" xfId="105"/>
    <cellStyle name="常规 4 2 2 2 3" xfId="106"/>
    <cellStyle name="常规 2 11 2" xfId="107"/>
    <cellStyle name="40% - 强调文字颜色 6 3_2017年人大参阅资料（代表大会-定）1.14" xfId="108"/>
    <cellStyle name="常规 2 2 2 2 2 6 2" xfId="109"/>
    <cellStyle name="常规 8 8 2" xfId="110"/>
    <cellStyle name="常规 3 2 2 4 2 2 3" xfId="111"/>
    <cellStyle name="常规 2 6 2 2" xfId="112"/>
    <cellStyle name="常规 2 10 2 2" xfId="113"/>
    <cellStyle name="常规 12 3" xfId="114"/>
    <cellStyle name="常规 3 2 2 5 2 3" xfId="115"/>
    <cellStyle name="常规 2 4 2 2 3 2 2" xfId="116"/>
    <cellStyle name="常规 2 2 2 2 4" xfId="117"/>
    <cellStyle name="常规 12 2" xfId="118"/>
    <cellStyle name="常规 2 2 5 2 2 2" xfId="119"/>
    <cellStyle name="强调文字颜色 2 3 3" xfId="120"/>
    <cellStyle name="常规 10 5 2" xfId="121"/>
    <cellStyle name="常规 9 2 2 2" xfId="122"/>
    <cellStyle name="常规 11_长沙" xfId="123"/>
    <cellStyle name="好_附件2 益阳市市级国有资本经营预算表(定稿) 3" xfId="124"/>
    <cellStyle name="常规 12 7" xfId="125"/>
    <cellStyle name="常规 6_长沙" xfId="126"/>
    <cellStyle name="常规 2 4 4" xfId="127"/>
    <cellStyle name="千位分隔 3 4 2" xfId="128"/>
    <cellStyle name="60% - 强调文字颜色 6 2 4" xfId="129"/>
    <cellStyle name="常规 11 4_执行14预算15年人代会报表（主席团100份1.16定稿）" xfId="130"/>
    <cellStyle name="常规 2 5 2 6 3" xfId="131"/>
    <cellStyle name="常规 2 6 6 2" xfId="132"/>
    <cellStyle name="常规 2 2 6" xfId="133"/>
    <cellStyle name="千位分隔 3 2 4" xfId="134"/>
    <cellStyle name="常规 11 3 4" xfId="135"/>
    <cellStyle name="常规 6 2 3 2 2" xfId="136"/>
    <cellStyle name="千位分隔 9 2" xfId="137"/>
    <cellStyle name="常规 2 2 2 3 2 3 2 3" xfId="138"/>
    <cellStyle name="常规 4 2 6 2" xfId="139"/>
    <cellStyle name="链接单元格 2" xfId="140"/>
    <cellStyle name="常规 2 3 6" xfId="141"/>
    <cellStyle name="常规 2 6 7 2" xfId="142"/>
    <cellStyle name="常规 7 2 2 2 2" xfId="143"/>
    <cellStyle name="常规 11 3 2 3" xfId="144"/>
    <cellStyle name="常规 23" xfId="145"/>
    <cellStyle name="常规 18" xfId="146"/>
    <cellStyle name="常规 11 9" xfId="147"/>
    <cellStyle name="常规 11 2_执行14预算15年人代会报表（主席团100份1.16定稿）" xfId="148"/>
    <cellStyle name="常规 11 2 5" xfId="149"/>
    <cellStyle name="千位分隔 8 3" xfId="150"/>
    <cellStyle name="常规 8 2 5 2 2" xfId="151"/>
    <cellStyle name="常规 11 2 4" xfId="152"/>
    <cellStyle name="千位分隔 8 2" xfId="153"/>
    <cellStyle name="常规 11 2 3" xfId="154"/>
    <cellStyle name="常规 2 6 3 2 2 2" xfId="155"/>
    <cellStyle name="常规 11 2 2 3" xfId="156"/>
    <cellStyle name="常规 11 2 2 2" xfId="157"/>
    <cellStyle name="常规 11 2" xfId="158"/>
    <cellStyle name="常规 10 5 2 2" xfId="159"/>
    <cellStyle name="常规 9 2 2 2 2" xfId="160"/>
    <cellStyle name="常规 2 4 6 3" xfId="161"/>
    <cellStyle name="常规 10 4 5" xfId="162"/>
    <cellStyle name="常规 2 5 2 6 2" xfId="163"/>
    <cellStyle name="常规 10 4 4" xfId="164"/>
    <cellStyle name="常规 3 2 2 6 2 3" xfId="165"/>
    <cellStyle name="常规 2 2 2 3 5 2 2 2" xfId="166"/>
    <cellStyle name="40% - 强调文字颜色 2 4" xfId="167"/>
    <cellStyle name="千位分隔 2 4 2 3" xfId="168"/>
    <cellStyle name="常规 9 2 2 2 2 2" xfId="169"/>
    <cellStyle name="常规 2 4 6 3 2" xfId="170"/>
    <cellStyle name="常规 2 16" xfId="171"/>
    <cellStyle name="霓付_ +Foil &amp; -FOIL &amp; PAPER" xfId="172"/>
    <cellStyle name="常规 4 2 2 5 2 2" xfId="173"/>
    <cellStyle name="常规 10 2 2" xfId="174"/>
    <cellStyle name="常规 2 2 2 2 2 4 3" xfId="175"/>
    <cellStyle name="常规 8 6 3" xfId="176"/>
    <cellStyle name="常规 10 3 4" xfId="177"/>
    <cellStyle name="常规 6 2 2 2 2" xfId="178"/>
    <cellStyle name="常规 2 2 3 5 2" xfId="179"/>
    <cellStyle name="常规 2 2 2 3 2 5 2 2 2" xfId="180"/>
    <cellStyle name="注释 2 3 2" xfId="181"/>
    <cellStyle name="常规 10 3 2 2 2" xfId="182"/>
    <cellStyle name="常规 2 2 2 2 2 4 2 2 2" xfId="183"/>
    <cellStyle name="常规 2 2 4 3 2 2" xfId="184"/>
    <cellStyle name="常规 10 2 4 2" xfId="185"/>
    <cellStyle name="常规 10 2 4" xfId="186"/>
    <cellStyle name="千位分隔 2 2 4 2 2" xfId="187"/>
    <cellStyle name="常规 2 5 2 3" xfId="188"/>
    <cellStyle name="常规 19 2" xfId="189"/>
    <cellStyle name="常规 8 3 3 4" xfId="190"/>
    <cellStyle name="常规 10 2 3" xfId="191"/>
    <cellStyle name="常规 7 5 2 2 2" xfId="192"/>
    <cellStyle name="_ET_STYLE_NoName_00_" xfId="193"/>
    <cellStyle name="常规 2 2 2 5" xfId="194"/>
    <cellStyle name="常规 3 3 2 3 2 2" xfId="195"/>
    <cellStyle name="警告文本 4 2" xfId="196"/>
    <cellStyle name="常规 13_长沙" xfId="197"/>
    <cellStyle name="常规 10 2 2 2" xfId="198"/>
    <cellStyle name="常规 2 6 5 2 3" xfId="199"/>
    <cellStyle name="好_湘潭" xfId="200"/>
    <cellStyle name="常规 10 4_执行14预算15年人代会报表（主席团100份1.16定稿）" xfId="201"/>
    <cellStyle name="常规 2 6 5" xfId="202"/>
    <cellStyle name="千位分隔 3 6 3" xfId="203"/>
    <cellStyle name="常规 9 4 2 3" xfId="204"/>
    <cellStyle name="常规 2 2 2 2 3 2 2 3" xfId="205"/>
    <cellStyle name="常规 4 2 2 3 2" xfId="206"/>
    <cellStyle name="常规 6 4 3" xfId="207"/>
    <cellStyle name="常规 11 2 2" xfId="208"/>
    <cellStyle name="常规 10" xfId="209"/>
    <cellStyle name="40% - 强调文字颜色 1 3 4" xfId="210"/>
    <cellStyle name="常规 4 2 2 5" xfId="211"/>
    <cellStyle name="常规 14 2" xfId="212"/>
    <cellStyle name="差_长沙_执行14预算15年人代会报表（主席团100份1.16定稿）" xfId="213"/>
    <cellStyle name="常规 3 3 2 2 2 2" xfId="214"/>
    <cellStyle name="适中 4" xfId="215"/>
    <cellStyle name="常规 10 3 5" xfId="216"/>
    <cellStyle name="常规 6 2 2 2 3" xfId="217"/>
    <cellStyle name="常规 2 5 2 5 2" xfId="218"/>
    <cellStyle name="差_岳阳楼区11年地方财政预算表 3 2" xfId="219"/>
    <cellStyle name="差_岳阳楼区11年地方财政预算表 3" xfId="220"/>
    <cellStyle name="常规 7 2 2 3" xfId="221"/>
    <cellStyle name="常规 2 6 8" xfId="222"/>
    <cellStyle name="差_湘潭 3 2" xfId="223"/>
    <cellStyle name="千位分隔 5 2 2" xfId="224"/>
    <cellStyle name="常规 4 2 4" xfId="225"/>
    <cellStyle name="差_湘潭 3" xfId="226"/>
    <cellStyle name="常规 2 12" xfId="227"/>
    <cellStyle name="常规 2 2 2 3 2 2 4 2 2" xfId="228"/>
    <cellStyle name="差_武陵 3 2" xfId="229"/>
    <cellStyle name="常规 3 2 2 3 2 3 2" xfId="230"/>
    <cellStyle name="计算 2 4 2" xfId="231"/>
    <cellStyle name="常规 10 9" xfId="232"/>
    <cellStyle name="Percent [2]" xfId="233"/>
    <cellStyle name="差_武陵 3" xfId="234"/>
    <cellStyle name="常规 2 2 2 4 2 2 2 2 2" xfId="235"/>
    <cellStyle name="常规 3 2 2 3 2 3" xfId="236"/>
    <cellStyle name="计算 2 4" xfId="237"/>
    <cellStyle name="常规 2 2 2 3 2 4 2" xfId="238"/>
    <cellStyle name="常规 2 2 2 3 2 2 2 3 2 2" xfId="239"/>
    <cellStyle name="常规 3 2 2 3 4 2 2 2" xfId="240"/>
    <cellStyle name="常规 2 2 2 2 2 2 2 2" xfId="241"/>
    <cellStyle name="常规 8 4 2 2" xfId="242"/>
    <cellStyle name="常规 2 2 2 4 3 2 3" xfId="243"/>
    <cellStyle name="差_2015年市本级全口径预算草案 - 副本" xfId="244"/>
    <cellStyle name="常规 3 2 2 6 3" xfId="245"/>
    <cellStyle name="差_执行14预算15年人代会报表（主席团100份1.16定稿）" xfId="246"/>
    <cellStyle name="常规 3 2 2 3 5 2 2" xfId="247"/>
    <cellStyle name="常规 3 2 2 5 2" xfId="248"/>
    <cellStyle name="常规 3 2 2 3 5" xfId="249"/>
    <cellStyle name="常规 4 2 3 2 2 3" xfId="250"/>
    <cellStyle name="常规 2 2 2 4 2 2 2 2" xfId="251"/>
    <cellStyle name="RowLevel_0" xfId="252"/>
    <cellStyle name="计算 3_2017年人大参阅资料（代表大会-定）1.14" xfId="253"/>
    <cellStyle name="常规 2 2 2 4 3 2 2" xfId="254"/>
    <cellStyle name="常规 3 2 2 6 2" xfId="255"/>
    <cellStyle name="常规 11 2 3 2" xfId="256"/>
    <cellStyle name="差_附件2 益阳市市级国有资本经营预算表(4) 2" xfId="257"/>
    <cellStyle name="常规 2 2 2 4 6" xfId="258"/>
    <cellStyle name="差_附件2 益阳市市级国有资本经营预算表(4)" xfId="259"/>
    <cellStyle name="标题 3 3 3" xfId="260"/>
    <cellStyle name="差_德山" xfId="261"/>
    <cellStyle name="千位分隔 2 2 6" xfId="262"/>
    <cellStyle name="差_大通湖2013年调整预算表(定稿）" xfId="263"/>
    <cellStyle name="常规 2 3 2 2 2 2 3" xfId="264"/>
    <cellStyle name="常规 10 5" xfId="265"/>
    <cellStyle name="常规 9 2 2" xfId="266"/>
    <cellStyle name="差_高新区2015年上半年执行执行表 " xfId="267"/>
    <cellStyle name="常规 2 4 2 2 2 3" xfId="268"/>
    <cellStyle name="差_表一 1" xfId="269"/>
    <cellStyle name="差 3 2" xfId="270"/>
    <cellStyle name="常规 2 3 8" xfId="271"/>
    <cellStyle name="链接单元格 4" xfId="272"/>
    <cellStyle name="常规 11 7 2" xfId="273"/>
    <cellStyle name="差 2 3" xfId="274"/>
    <cellStyle name="常规 2 2 9" xfId="275"/>
    <cellStyle name="差 2 2" xfId="276"/>
    <cellStyle name="常规 2 2 8" xfId="277"/>
    <cellStyle name="表标题 2" xfId="278"/>
    <cellStyle name="常规 2 2 3 3 2 3" xfId="279"/>
    <cellStyle name="解释性文本 4" xfId="280"/>
    <cellStyle name="表标题" xfId="281"/>
    <cellStyle name="常规 16 4" xfId="282"/>
    <cellStyle name="常规 11 3 2 2 2" xfId="283"/>
    <cellStyle name="常规 2 3 2 4" xfId="284"/>
    <cellStyle name="千位分隔 2 2 2 2 3" xfId="285"/>
    <cellStyle name="常规 11 4 4" xfId="286"/>
    <cellStyle name="差_市本级 3 2" xfId="287"/>
    <cellStyle name="标题 6_2017年人大参阅资料（代表大会-定）1.14" xfId="288"/>
    <cellStyle name="常规 4 2 3 3 3" xfId="289"/>
    <cellStyle name="常规 2 4 2 2 2 2 2" xfId="290"/>
    <cellStyle name="标题 6" xfId="291"/>
    <cellStyle name="常规 3 2 2 2 2 4" xfId="292"/>
    <cellStyle name="常规 2" xfId="293"/>
    <cellStyle name="20% - 强调文字颜色 6 2" xfId="294"/>
    <cellStyle name="常规 11 4 3" xfId="295"/>
    <cellStyle name="常规 3 2 2 7 2 2" xfId="296"/>
    <cellStyle name="强调文字颜色 3 2 4" xfId="297"/>
    <cellStyle name="常规 3 2 3 3 2" xfId="298"/>
    <cellStyle name="常规 2 2 7 2 2" xfId="299"/>
    <cellStyle name="标题 5 3" xfId="300"/>
    <cellStyle name="常规 3 2 2 2 2 3 3" xfId="301"/>
    <cellStyle name="常规 2 15" xfId="302"/>
    <cellStyle name="常规_报送2006年财政收支预计完成情况预计表（市州）！！！" xfId="303"/>
    <cellStyle name="标题 5 2" xfId="304"/>
    <cellStyle name="常规 3 2 2 2 2 3 2" xfId="305"/>
    <cellStyle name="常规 2 2 2 4 3 2" xfId="306"/>
    <cellStyle name="常规 3 2 2 3 5 3" xfId="307"/>
    <cellStyle name="常规 3 2 2 6" xfId="308"/>
    <cellStyle name="常规 4 5 2 3" xfId="309"/>
    <cellStyle name="40% - 强调文字颜色 4 3 2" xfId="310"/>
    <cellStyle name="常规 3 2 2 4 2 2 2" xfId="311"/>
    <cellStyle name="常规 4 2 3 2 3" xfId="312"/>
    <cellStyle name="差_岳塘区 2" xfId="313"/>
    <cellStyle name="汇总 2 4" xfId="314"/>
    <cellStyle name="解释性文本 2 3 2" xfId="315"/>
    <cellStyle name="差_岳阳楼区11年地方财政预算表 2" xfId="316"/>
    <cellStyle name="解释性文本 2 3" xfId="317"/>
    <cellStyle name="60% - 强调文字颜色 2 2 3" xfId="318"/>
    <cellStyle name="适中 2" xfId="319"/>
    <cellStyle name="常规 11 4 2 2 2" xfId="320"/>
    <cellStyle name="常规 3 3 2 4" xfId="321"/>
    <cellStyle name="千位分隔 5 2" xfId="322"/>
    <cellStyle name="常规 2 2 6 2 2 2" xfId="323"/>
    <cellStyle name="常规 7 10" xfId="324"/>
    <cellStyle name="常规 2 2 3 6 3" xfId="325"/>
    <cellStyle name="千位分隔[0] 3" xfId="326"/>
    <cellStyle name="标题 4 3 3" xfId="327"/>
    <cellStyle name="常规 11 7 4" xfId="328"/>
    <cellStyle name="千位分隔 4 3" xfId="329"/>
    <cellStyle name="标题 4 3 2" xfId="330"/>
    <cellStyle name="标题 4 3" xfId="331"/>
    <cellStyle name="常规 3 2 2 2 2 2 3" xfId="332"/>
    <cellStyle name="常规 7 3 4" xfId="333"/>
    <cellStyle name="标题 4 2 4" xfId="334"/>
    <cellStyle name="常规 2 6 4 2 3" xfId="335"/>
    <cellStyle name="常规 2 2 2 6 3" xfId="336"/>
    <cellStyle name="常规 2 4 2 4 2 2" xfId="337"/>
    <cellStyle name="常规 7 5" xfId="338"/>
    <cellStyle name="注释 4 2" xfId="339"/>
    <cellStyle name="常规_Book1_执行09预算10(1.4)" xfId="340"/>
    <cellStyle name="标题 4 2 3" xfId="341"/>
    <cellStyle name="常规 2 6 4 2 2" xfId="342"/>
    <cellStyle name="常规 3 2 2 2 2 2 2 3" xfId="343"/>
    <cellStyle name="标题 3 4" xfId="344"/>
    <cellStyle name="好_2014年大通湖调整预算数据表格上报改2" xfId="345"/>
    <cellStyle name="强调文字颜色 5 2" xfId="346"/>
    <cellStyle name="常规 3 2 2 5 3" xfId="347"/>
    <cellStyle name="常规 3 2 2 3 5 2 3" xfId="348"/>
    <cellStyle name="标题 3 3 2" xfId="349"/>
    <cellStyle name="标题 3 3" xfId="350"/>
    <cellStyle name="标题 4 4 2" xfId="351"/>
    <cellStyle name="常规 7 2 4" xfId="352"/>
    <cellStyle name="千位分隔 8 2 2" xfId="353"/>
    <cellStyle name="常规 2 4 2 3 2 3" xfId="354"/>
    <cellStyle name="标题 3 2 4" xfId="355"/>
    <cellStyle name="常规 2 6 3 2 3" xfId="356"/>
    <cellStyle name="常规 2 2 2 3 2 3 2" xfId="357"/>
    <cellStyle name="常规 2 5 2 2 4" xfId="358"/>
    <cellStyle name="常规 3 2 7 2 2" xfId="359"/>
    <cellStyle name="20% - 强调文字颜色 2 2 4_2017年人大参阅资料（代表大会-定）1.14" xfId="360"/>
    <cellStyle name="常规 2 4 6 4" xfId="361"/>
    <cellStyle name="常规 9 2 2 2 3" xfId="362"/>
    <cellStyle name="常规 3 2 2 4 4" xfId="363"/>
    <cellStyle name="汇总 2 4 2" xfId="364"/>
    <cellStyle name="常规 2 4 2 2 4" xfId="365"/>
    <cellStyle name="常规 2 2 2 2 2 3 2" xfId="366"/>
    <cellStyle name="常规 8 5 2" xfId="367"/>
    <cellStyle name="常规 12 9" xfId="368"/>
    <cellStyle name="常规 11 3_执行14预算15年人代会报表（主席团100份1.16定稿）" xfId="369"/>
    <cellStyle name="标题 3 2 2" xfId="370"/>
    <cellStyle name="常规 3 4_执行14预算15年人代会报表（主席团100份1.16定稿）" xfId="371"/>
    <cellStyle name="常规 7 2 3 2" xfId="372"/>
    <cellStyle name="标题 3 3_2017年人大参阅资料（代表大会-定）1.14" xfId="373"/>
    <cellStyle name="常规 2 2 2 3 2 2 7" xfId="374"/>
    <cellStyle name="常规 2 4 2 5 2 2" xfId="375"/>
    <cellStyle name="常规 2 4 6" xfId="376"/>
    <cellStyle name="常规 7 2 3" xfId="377"/>
    <cellStyle name="货币[0] 2 2" xfId="378"/>
    <cellStyle name="标题 3 2" xfId="379"/>
    <cellStyle name="常规 17" xfId="380"/>
    <cellStyle name="常规 22" xfId="381"/>
    <cellStyle name="标题 2 4" xfId="382"/>
    <cellStyle name="常规 2 4 2 2 3 2" xfId="383"/>
    <cellStyle name="好 4 2" xfId="384"/>
    <cellStyle name="常规 3 2 2 3" xfId="385"/>
    <cellStyle name="20% - 强调文字颜色 4 3_2017年人大参阅资料（代表大会-定）1.14" xfId="386"/>
    <cellStyle name="常规 3 2 2 4 2 2" xfId="387"/>
    <cellStyle name="差_大通湖2013年调整预算表" xfId="388"/>
    <cellStyle name="常规 12 4 3" xfId="389"/>
    <cellStyle name="常规 4 2 2 2 2" xfId="390"/>
    <cellStyle name="强调文字颜色 4 2 4" xfId="391"/>
    <cellStyle name="常规 10 11" xfId="392"/>
    <cellStyle name="强调文字颜色 6 3_2017年人大参阅资料（代表大会-定）1.14" xfId="393"/>
    <cellStyle name="常规 2 5 4" xfId="394"/>
    <cellStyle name="千位分隔 3 5 2" xfId="395"/>
    <cellStyle name="标题 2 2 3" xfId="396"/>
    <cellStyle name="常规 2 6 2 2 2" xfId="397"/>
    <cellStyle name="标题 2 2 2" xfId="398"/>
    <cellStyle name="常规 10 2 3 4" xfId="399"/>
    <cellStyle name="常规 4 4 2 3" xfId="400"/>
    <cellStyle name="40% - 强调文字颜色 3 3 2" xfId="401"/>
    <cellStyle name="常规 2 2 2 3 2 3 2 2 3" xfId="402"/>
    <cellStyle name="常规 2 10 2" xfId="403"/>
    <cellStyle name="标题 1 3_2017年人大参阅资料（代表大会-定）1.14" xfId="404"/>
    <cellStyle name="常规 3 3 8" xfId="405"/>
    <cellStyle name="常规 3 2 2 3 2 2" xfId="406"/>
    <cellStyle name="计算 2 3" xfId="407"/>
    <cellStyle name="强调文字颜色 1 3_2017年人大参阅资料（代表大会-定）1.14" xfId="408"/>
    <cellStyle name="汇总 4" xfId="409"/>
    <cellStyle name="常规 13 6" xfId="410"/>
    <cellStyle name="常规 2 2 2 2 3 3 3" xfId="411"/>
    <cellStyle name="常规 9 5 3" xfId="412"/>
    <cellStyle name="常规 3 2 3 4" xfId="413"/>
    <cellStyle name="常规 2 2 7 3" xfId="414"/>
    <cellStyle name="常规 10 3 3 2" xfId="415"/>
    <cellStyle name="好_岳塘区" xfId="416"/>
    <cellStyle name="标题 1 3 3" xfId="417"/>
    <cellStyle name="常规 3 2 3 3" xfId="418"/>
    <cellStyle name="常规 2 2 7 2" xfId="419"/>
    <cellStyle name="常规 10 3_执行14预算15年人代会报表（主席团100份1.16定稿）" xfId="420"/>
    <cellStyle name="常规 2 2 3 2 3 3" xfId="421"/>
    <cellStyle name="常规 2 2 3 2 2" xfId="422"/>
    <cellStyle name="标题 1 3 2" xfId="423"/>
    <cellStyle name="标题 1 2 4" xfId="424"/>
    <cellStyle name="标题 1 2 3" xfId="425"/>
    <cellStyle name="常规 2 2 6 2" xfId="426"/>
    <cellStyle name="常规 2 6 6 2 2" xfId="427"/>
    <cellStyle name="标题 7 2" xfId="428"/>
    <cellStyle name="警告文本 2" xfId="429"/>
    <cellStyle name="标题 1 2 2" xfId="430"/>
    <cellStyle name="好_表一 1 3 2" xfId="431"/>
    <cellStyle name="常规 11 4 2 3" xfId="432"/>
    <cellStyle name="未定义 2" xfId="433"/>
    <cellStyle name="常规 2 5 2 2 3 3" xfId="434"/>
    <cellStyle name="常规 4 2 5 2" xfId="435"/>
    <cellStyle name="百分比 2 3" xfId="436"/>
    <cellStyle name="常规 2 2 2 3 2 3 4" xfId="437"/>
    <cellStyle name="常规 3 3 4 2 2" xfId="438"/>
    <cellStyle name="常规 4 2 2 4 2 6 2" xfId="439"/>
    <cellStyle name="常规 2 5 2 2 3 2 2" xfId="440"/>
    <cellStyle name="强调文字颜色 5 3" xfId="441"/>
    <cellStyle name="标题 8" xfId="442"/>
    <cellStyle name="标题 1 3" xfId="443"/>
    <cellStyle name="百分比 2 2 2" xfId="444"/>
    <cellStyle name="常规 2 2 2 3 2 3 3 2" xfId="445"/>
    <cellStyle name="常规 8 2_执行14预算15年人代会报表（主席团100份1.16定稿）" xfId="446"/>
    <cellStyle name="常规 2 4 2 6 2 2" xfId="447"/>
    <cellStyle name="常规 2 5 2 2 3 2" xfId="448"/>
    <cellStyle name="百分比 2 2" xfId="449"/>
    <cellStyle name="常规 2 2 2 3 2 3 3" xfId="450"/>
    <cellStyle name="常规 2 4 2 6 2" xfId="451"/>
    <cellStyle name="差 3_2017年人大参阅资料（代表大会-定）1.14" xfId="452"/>
    <cellStyle name="常规 2 8 2 2 2" xfId="453"/>
    <cellStyle name="常规 2 5 2 2 3" xfId="454"/>
    <cellStyle name="百分比 2" xfId="455"/>
    <cellStyle name="差 4" xfId="456"/>
    <cellStyle name="好_湘潭 3 2" xfId="457"/>
    <cellStyle name="Normal - Style1" xfId="458"/>
    <cellStyle name="常规 8 2 2 2" xfId="459"/>
    <cellStyle name="no dec 2" xfId="460"/>
    <cellStyle name="常规 2 2 2 4 4 2 3" xfId="461"/>
    <cellStyle name="常规 3 2 3 6 3" xfId="462"/>
    <cellStyle name="常规 2 10 3" xfId="463"/>
    <cellStyle name="常规 2 7 3 2" xfId="464"/>
    <cellStyle name="콤마 [0]_BOILER-CO1" xfId="465"/>
    <cellStyle name="常规 2 2 2 4 2 3 2 2" xfId="466"/>
    <cellStyle name="常规 8 5 2 2" xfId="467"/>
    <cellStyle name="常规 2 2 2 2 2 3 2 2" xfId="468"/>
    <cellStyle name="常规 13 2" xfId="469"/>
    <cellStyle name="常规 2 2 2 5 2" xfId="470"/>
    <cellStyle name="常规 4 4_执行14预算15年人代会报表（主席团100份1.16定稿）" xfId="471"/>
    <cellStyle name="_ET_STYLE_NoName_00_ 2" xfId="472"/>
    <cellStyle name="输出 4" xfId="473"/>
    <cellStyle name="常规 2 2 2 3 2 6" xfId="474"/>
    <cellStyle name="好_市本级 2" xfId="475"/>
    <cellStyle name="常规 2 2 3 5 3" xfId="476"/>
    <cellStyle name="常规 11 3" xfId="477"/>
    <cellStyle name="常规 9 3 2 3" xfId="478"/>
    <cellStyle name="常规 11 5 3" xfId="479"/>
    <cellStyle name="差_表一 1 2" xfId="480"/>
    <cellStyle name="常规 2 11 2 2" xfId="481"/>
    <cellStyle name="常规 2 4 2 2 2 2" xfId="482"/>
    <cellStyle name="Input_2017年人大参阅资料（代表大会-定）1.14" xfId="483"/>
    <cellStyle name="常规 6 5 2 2" xfId="484"/>
    <cellStyle name="常规 12 3 2" xfId="485"/>
    <cellStyle name="常规 7 5 3" xfId="486"/>
    <cellStyle name="60% - 强调文字颜色 6 2 3" xfId="487"/>
    <cellStyle name="常规 2 4 3" xfId="488"/>
    <cellStyle name="常规 3 2 3 5 3" xfId="489"/>
    <cellStyle name="常规 10 2_执行14预算15年人代会报表（主席团100份1.16定稿）" xfId="490"/>
    <cellStyle name="常规 2 3 2 3 2 3" xfId="491"/>
    <cellStyle name="60% - 强调文字颜色 6 2 2" xfId="492"/>
    <cellStyle name="常规 2 4 2" xfId="493"/>
    <cellStyle name="常规 2 2 2 2 3 2 2 2 2" xfId="494"/>
    <cellStyle name="常规 9 4 2 2 2" xfId="495"/>
    <cellStyle name="60% - 强调文字颜色 6 2" xfId="496"/>
    <cellStyle name="常规 2 4" xfId="497"/>
    <cellStyle name="常规 7 2 5" xfId="498"/>
    <cellStyle name="Calc Currency (0)" xfId="499"/>
    <cellStyle name="常规 2 4 5 2 2 2" xfId="500"/>
    <cellStyle name="常规 2 6 4" xfId="501"/>
    <cellStyle name="千位分隔 3 6 2" xfId="502"/>
    <cellStyle name="60% - 强调文字颜色 5 3 2" xfId="503"/>
    <cellStyle name="gcd" xfId="504"/>
    <cellStyle name="40% - 强调文字颜色 1 5" xfId="505"/>
    <cellStyle name="常规 5 4 2 2 2" xfId="506"/>
    <cellStyle name="常规 2 5 2 3 2 2 2" xfId="507"/>
    <cellStyle name="常规 2 5 5" xfId="508"/>
    <cellStyle name="千位分隔 3 5 3" xfId="509"/>
    <cellStyle name="常规 8 5 2 3" xfId="510"/>
    <cellStyle name="常规 2 3_2016年区内设部门经费预算情况表（修改后）" xfId="511"/>
    <cellStyle name="常规 2 2 2 2 2 3 2 3" xfId="512"/>
    <cellStyle name="常规 11 3 2" xfId="513"/>
    <cellStyle name="60% - 强调文字颜色 5 2 3" xfId="514"/>
    <cellStyle name="60% - 强调文字颜色 5 2 2" xfId="515"/>
    <cellStyle name="no dec" xfId="516"/>
    <cellStyle name="强调文字颜色 3 2" xfId="517"/>
    <cellStyle name="常规 2 6 2 2 2 2 2" xfId="518"/>
    <cellStyle name="常规 2 3 2 4 2 3" xfId="519"/>
    <cellStyle name="常规 10 3 2 2" xfId="520"/>
    <cellStyle name="常规 2 2 6 3" xfId="521"/>
    <cellStyle name="强调文字颜色 5 2 2" xfId="522"/>
    <cellStyle name="常规 10 4 2" xfId="523"/>
    <cellStyle name="好_德山 3 2" xfId="524"/>
    <cellStyle name="强调文字颜色 2 2 3" xfId="525"/>
    <cellStyle name="常规 2 3 2 2 2 2 2 2" xfId="526"/>
    <cellStyle name="60% - 强调文字颜色 4 3 3" xfId="527"/>
    <cellStyle name="常规 8 2 5 2" xfId="528"/>
    <cellStyle name="常规 2 5 3 4" xfId="529"/>
    <cellStyle name="标题 2 3" xfId="530"/>
    <cellStyle name="常规 21" xfId="531"/>
    <cellStyle name="常规 16" xfId="532"/>
    <cellStyle name="60% - 强调文字颜色 4 3 2" xfId="533"/>
    <cellStyle name="标题 2 2" xfId="534"/>
    <cellStyle name="常规 20" xfId="535"/>
    <cellStyle name="常规 15" xfId="536"/>
    <cellStyle name="常规 2 2 2 2 2 2 3 2" xfId="537"/>
    <cellStyle name="常规 8 4 3 2" xfId="538"/>
    <cellStyle name="60% - 强调文字颜色 3 3_2017年人大参阅资料（代表大会-定）1.14" xfId="539"/>
    <cellStyle name="常规 7 5 2 3" xfId="540"/>
    <cellStyle name="常规 2 2 2 3 2 2 2 3 3" xfId="541"/>
    <cellStyle name="常规 2 2 2 3 2 5" xfId="542"/>
    <cellStyle name="常规 4 2 5 2 3" xfId="543"/>
    <cellStyle name="常规 2 2 2 3 3 3 2" xfId="544"/>
    <cellStyle name="60% - 强调文字颜色 2 3_2017年人大参阅资料（代表大会-定）1.14" xfId="545"/>
    <cellStyle name="常规 11 6 2 2" xfId="546"/>
    <cellStyle name="常规 8 8" xfId="547"/>
    <cellStyle name="常规 2 2 2 2 2 6" xfId="548"/>
    <cellStyle name="常规 2 12 3" xfId="549"/>
    <cellStyle name="常规 2 2 2 3 2 8" xfId="550"/>
    <cellStyle name="注释 2" xfId="551"/>
    <cellStyle name="常规 2 3 2 2 3" xfId="552"/>
    <cellStyle name="常规 5 4 2" xfId="553"/>
    <cellStyle name="20% - 强调文字颜色 3 3_2017年人大参阅资料（代表大会-定）1.14" xfId="554"/>
    <cellStyle name="常规 2_2012年度湖南省省级国有资本经营预算表" xfId="555"/>
    <cellStyle name="Header1" xfId="556"/>
    <cellStyle name="常规 4 3 2 2" xfId="557"/>
    <cellStyle name="60% - 强调文字颜色 2 2 4 2" xfId="558"/>
    <cellStyle name="常规 3 5 4" xfId="559"/>
    <cellStyle name="60% - 强调文字颜色 2 2 4" xfId="560"/>
    <cellStyle name="适中 3" xfId="561"/>
    <cellStyle name="常规 8 3 3 2 2" xfId="562"/>
    <cellStyle name="常规 3 5 3" xfId="563"/>
    <cellStyle name="常规 7 3 2 2 2" xfId="564"/>
    <cellStyle name="常规 3 2 8 3" xfId="565"/>
    <cellStyle name="常规 8 2 4" xfId="566"/>
    <cellStyle name="千位分隔 9 2 2" xfId="567"/>
    <cellStyle name="常规 2 2 2 3 3 4" xfId="568"/>
    <cellStyle name="常规 3 2 2" xfId="569"/>
    <cellStyle name="常规 2 5 5 2 2" xfId="570"/>
    <cellStyle name="gcd 2" xfId="571"/>
    <cellStyle name="常规 4 2 4 3" xfId="572"/>
    <cellStyle name="常规 2 2 2 3 3 2 2" xfId="573"/>
    <cellStyle name="常规 2 2 2 3 2 2 2 2 2 2" xfId="574"/>
    <cellStyle name="常规 2 2 2 3 5 2 2" xfId="575"/>
    <cellStyle name="常规 7 3 2 4" xfId="576"/>
    <cellStyle name="常规 2 6 3" xfId="577"/>
    <cellStyle name="60% - 强调文字颜色 1 3 3" xfId="578"/>
    <cellStyle name="常规 2 4 4 2 2 2" xfId="579"/>
    <cellStyle name="Input [yellow]" xfId="580"/>
    <cellStyle name="常规 7 3 2 3" xfId="581"/>
    <cellStyle name="常规 2 5 3" xfId="582"/>
    <cellStyle name="60% - 强调文字颜色 6 3 3" xfId="583"/>
    <cellStyle name="常规 4 3 2 2 2 2 2" xfId="584"/>
    <cellStyle name="60% - 强调文字颜色 1 2 3" xfId="585"/>
    <cellStyle name="常规 2 5 2 6" xfId="586"/>
    <cellStyle name="常规 8 2 4 4" xfId="587"/>
    <cellStyle name="60% - 强调文字颜色 4 2 2" xfId="588"/>
    <cellStyle name="常规 3 2 4 2 2 3" xfId="589"/>
    <cellStyle name="40% - 强调文字颜色 6 4" xfId="590"/>
    <cellStyle name="20% - 强调文字颜色 2 2 3" xfId="591"/>
    <cellStyle name="常规 2 5 5 2 2 2" xfId="592"/>
    <cellStyle name="千位分隔 4 4" xfId="593"/>
    <cellStyle name="40% - 强调文字颜色 6 3 4" xfId="594"/>
    <cellStyle name="千位分隔 3 2" xfId="595"/>
    <cellStyle name="常规 2 5 3 3 2 2" xfId="596"/>
    <cellStyle name="常规 6 3 4" xfId="597"/>
    <cellStyle name="常规 2 2 5 3" xfId="598"/>
    <cellStyle name="千位分隔 3 2 3 3" xfId="599"/>
    <cellStyle name="40% - 强调文字颜色 6 3 3" xfId="600"/>
    <cellStyle name="40% - 强调文字颜色 6 3 2" xfId="601"/>
    <cellStyle name="40% - 强调文字颜色 6 3" xfId="602"/>
    <cellStyle name="20% - 强调文字颜色 2 2 2" xfId="603"/>
    <cellStyle name="常规 3 2 6 2 3" xfId="604"/>
    <cellStyle name="40% - 强调文字颜色 6 2 4_2017年人大参阅资料（代表大会-定）1.14" xfId="605"/>
    <cellStyle name="20% - 强调文字颜色 6 3 2" xfId="606"/>
    <cellStyle name="常规 2 2 2 3 2 2 2 4" xfId="607"/>
    <cellStyle name="常规 3 2" xfId="608"/>
    <cellStyle name="60% - 强调文字颜色 6 3" xfId="609"/>
    <cellStyle name="常规 2 5" xfId="610"/>
    <cellStyle name="常规 7 6" xfId="611"/>
    <cellStyle name="常规 2 4 2 4 2 3" xfId="612"/>
    <cellStyle name="60% - 强调文字颜色 3 2 4" xfId="613"/>
    <cellStyle name="常规 4 5 4" xfId="614"/>
    <cellStyle name="常规 2 2 2 3 3 2 2 2" xfId="615"/>
    <cellStyle name="标题 4 3_2017年人大参阅资料（代表大会-定）1.14" xfId="616"/>
    <cellStyle name="常规 4 2 3 4" xfId="617"/>
    <cellStyle name="常规 11 5 2 2 2" xfId="618"/>
    <cellStyle name="40% - 强调文字颜色 2 3 3" xfId="619"/>
    <cellStyle name="常规 4 3 2 4" xfId="620"/>
    <cellStyle name="千位分隔 2" xfId="621"/>
    <cellStyle name="常规 3 2 5 2" xfId="622"/>
    <cellStyle name="20% - 强调文字颜色 3 2 2" xfId="623"/>
    <cellStyle name="常规 2 2 2 2 2 4 2 3" xfId="624"/>
    <cellStyle name="常规_Book1_人大执行06预算07" xfId="625"/>
    <cellStyle name="标题 1 2 4 2" xfId="626"/>
    <cellStyle name="20% - 强调文字颜色 2 5" xfId="627"/>
    <cellStyle name="常规 2 2 2 4 2 3 2" xfId="628"/>
    <cellStyle name="差_岳阳楼区11年地方财政预算表" xfId="629"/>
    <cellStyle name="常规 11 10" xfId="630"/>
    <cellStyle name="20% - 强调文字颜色 2 4" xfId="631"/>
    <cellStyle name="20% - 强调文字颜色 2 3 2" xfId="632"/>
    <cellStyle name="常规 2 5 3 2 3" xfId="633"/>
    <cellStyle name="常规 10 3 2 3" xfId="634"/>
    <cellStyle name="强调文字颜色 5 2 3" xfId="635"/>
    <cellStyle name="汇总 2 2" xfId="636"/>
    <cellStyle name="常规 7" xfId="637"/>
    <cellStyle name="40% - 强调文字颜色 1 3_2017年人大参阅资料（代表大会-定）1.14" xfId="638"/>
    <cellStyle name="常规 3 2 2 2 4 2 2 2" xfId="639"/>
    <cellStyle name="标题 1 2" xfId="640"/>
    <cellStyle name="常规 10 4 2 2 2" xfId="641"/>
    <cellStyle name="常规 2 8 3" xfId="642"/>
    <cellStyle name="链接单元格 2 3 2" xfId="643"/>
    <cellStyle name="20% - 强调文字颜色 2 2" xfId="644"/>
    <cellStyle name="注释 3 2" xfId="645"/>
    <cellStyle name="常规 12 5" xfId="646"/>
    <cellStyle name="常规 2 2 2 2 3 2 2" xfId="647"/>
    <cellStyle name="常规 9 4 2" xfId="648"/>
    <cellStyle name="常规 2 3 2 5 2" xfId="649"/>
    <cellStyle name="20% - 强调文字颜色 4 5" xfId="650"/>
    <cellStyle name="强调文字颜色 2 2 4 2" xfId="651"/>
    <cellStyle name="常规 10 4 3 2" xfId="652"/>
    <cellStyle name="常规 3 2 2 6 2 2 2" xfId="653"/>
    <cellStyle name="链接单元格 3 3" xfId="654"/>
    <cellStyle name="千位分隔 3" xfId="655"/>
    <cellStyle name="40% - 强调文字颜色 2 3 4" xfId="656"/>
    <cellStyle name="常规 4 3 2 5" xfId="657"/>
    <cellStyle name="常规 2 2 3" xfId="658"/>
    <cellStyle name="常规 8 4 2 2 2" xfId="659"/>
    <cellStyle name="常规 2 2 2 2 2 2 2 2 2" xfId="660"/>
    <cellStyle name="常规 9 7" xfId="661"/>
    <cellStyle name="40% - 强调文字颜色 5 3 3" xfId="662"/>
    <cellStyle name="40% - 强调文字颜色 1 2 4_2017年人大参阅资料（代表大会-定）1.14" xfId="663"/>
    <cellStyle name="计算 2 2" xfId="664"/>
    <cellStyle name="40% - 强调文字颜色 3 2" xfId="665"/>
    <cellStyle name="小数 2" xfId="666"/>
    <cellStyle name="20% - 强调文字颜色 2 2 4" xfId="667"/>
    <cellStyle name="40% - 强调文字颜色 6 5" xfId="668"/>
    <cellStyle name="常规 11 5 4" xfId="669"/>
    <cellStyle name="千位分隔 2 3" xfId="670"/>
    <cellStyle name="数字" xfId="671"/>
    <cellStyle name="常规 2 3 5 2 3" xfId="672"/>
    <cellStyle name="常规 4 2 2 2 2 2 2" xfId="673"/>
    <cellStyle name="常规 26" xfId="674"/>
    <cellStyle name="常规 31" xfId="675"/>
    <cellStyle name="常规 2 2 2 8 2 2" xfId="676"/>
    <cellStyle name="常规 11 6 4" xfId="677"/>
    <cellStyle name="常规 2 2 2 4 5 2 3" xfId="678"/>
    <cellStyle name="常规 2 10 2 3" xfId="679"/>
    <cellStyle name="常规 12 4" xfId="680"/>
    <cellStyle name="常规 10 2 2 4" xfId="681"/>
    <cellStyle name="40% - 强调文字颜色 3 2 2" xfId="682"/>
    <cellStyle name="小数 2 2" xfId="683"/>
    <cellStyle name="常规 3 2 2 4 2 2 2 2" xfId="684"/>
    <cellStyle name="差_附件2 益阳市市级国有资本经营预算表(定稿) 2" xfId="685"/>
    <cellStyle name="常规 4 3 3 2 3" xfId="686"/>
    <cellStyle name="差 3" xfId="687"/>
    <cellStyle name="20% - 强调文字颜色 4 4" xfId="688"/>
    <cellStyle name="常规 2 2 2 6 2" xfId="689"/>
    <cellStyle name="통화 [0]_BOILER-CO1" xfId="690"/>
    <cellStyle name="千位分隔 2 6 2" xfId="691"/>
    <cellStyle name="标题 4 2 4 2" xfId="692"/>
    <cellStyle name="40% - 强调文字颜色 5 2" xfId="693"/>
    <cellStyle name="标题 3 2 4 2" xfId="694"/>
    <cellStyle name="常规 11 3 3" xfId="695"/>
    <cellStyle name="20% - 强调文字颜色 3 3" xfId="696"/>
    <cellStyle name="20% - 强调文字颜色 4 2 4_2017年人大参阅资料（代表大会-定）1.14" xfId="697"/>
    <cellStyle name="常规 12 4 2" xfId="698"/>
    <cellStyle name="强调文字颜色 4 2 3" xfId="699"/>
    <cellStyle name="常规 4 3 2 2 2 3" xfId="700"/>
    <cellStyle name="警告文本 2 2" xfId="701"/>
    <cellStyle name="常规 10 10" xfId="702"/>
    <cellStyle name="常规 2 2 2 8 3" xfId="703"/>
    <cellStyle name="标题 9" xfId="704"/>
    <cellStyle name="常规 3 2 2 2 5 2" xfId="705"/>
    <cellStyle name="标题 1 4" xfId="706"/>
    <cellStyle name="20% - 强调文字颜色 5 3 2" xfId="707"/>
    <cellStyle name="20% - 强调文字颜色 1 2 4_2017年人大参阅资料（代表大会-定）1.14" xfId="708"/>
    <cellStyle name="60% - 强调文字颜色 3 2 4 2" xfId="709"/>
    <cellStyle name="常规 4 5 3" xfId="710"/>
    <cellStyle name="40% - 强调文字颜色 5 2 3_2017年人大参阅资料（代表大会-定）1.14" xfId="711"/>
    <cellStyle name="常规 3 3 2 2 2" xfId="712"/>
    <cellStyle name="汇总 3" xfId="713"/>
    <cellStyle name="常规 2 2 2 2 2 5 2 2 2" xfId="714"/>
    <cellStyle name="常规 13 5" xfId="715"/>
    <cellStyle name="常规 2 2 2 2 3 3 2" xfId="716"/>
    <cellStyle name="常规 9 5 2" xfId="717"/>
    <cellStyle name="常规 2 2 2 4 6 3" xfId="718"/>
    <cellStyle name="20% - 强调文字颜色 2 2_2017年人大参阅资料（代表大会-定）1.14" xfId="719"/>
    <cellStyle name="常规 4 6 2" xfId="720"/>
    <cellStyle name="常规 11 6" xfId="721"/>
    <cellStyle name="常规 9 3 3" xfId="722"/>
    <cellStyle name="常规 2 3 2 4 3" xfId="723"/>
    <cellStyle name="好_湘潭 2" xfId="724"/>
    <cellStyle name="20% - 强调文字颜色 1 2 2" xfId="725"/>
    <cellStyle name="常规 3 2 3 2 2 2 3" xfId="726"/>
    <cellStyle name="常规 2 4 2 6" xfId="727"/>
    <cellStyle name="标题 2 3 3" xfId="728"/>
    <cellStyle name="千位分隔 2 2 5 2 2 2" xfId="729"/>
    <cellStyle name="常规 2 6 2 3 2" xfId="730"/>
    <cellStyle name="解释性文本 3_2017年人大参阅资料（代表大会-定）1.14" xfId="731"/>
    <cellStyle name="常规 16 3" xfId="732"/>
    <cellStyle name="常规 3 5 2 3" xfId="733"/>
    <cellStyle name="常规 3 8 4" xfId="734"/>
    <cellStyle name="常规 3 2 2 3 2 2 2" xfId="735"/>
    <cellStyle name="常规 11 6 2" xfId="736"/>
    <cellStyle name="好_武陵 3 2" xfId="737"/>
    <cellStyle name="常规 2 2 2 2 4 2 2" xfId="738"/>
    <cellStyle name="千位分隔 3 8" xfId="739"/>
    <cellStyle name="常规 4 2 2 2 3 3" xfId="740"/>
    <cellStyle name="40% - 强调文字颜色 3 4" xfId="741"/>
    <cellStyle name="常规_预算执行" xfId="742"/>
    <cellStyle name="差_岳塘区" xfId="743"/>
    <cellStyle name="40% - 强调文字颜色 1 2_2017年人大参阅资料（代表大会-定）1.14" xfId="744"/>
    <cellStyle name="常规 2 2 3 2 2 2 2 2" xfId="745"/>
    <cellStyle name="20% - 强调文字颜色 1 2 3" xfId="746"/>
    <cellStyle name="常规 10 3 2 4" xfId="747"/>
    <cellStyle name="40% - 强调文字颜色 4 2 2" xfId="748"/>
    <cellStyle name="千分位_ 白土" xfId="749"/>
    <cellStyle name="20% - 强调文字颜色 1 3_2017年人大参阅资料（代表大会-定）1.14" xfId="750"/>
    <cellStyle name="常规 2 2 2 3 2 2 5 2 3" xfId="751"/>
    <cellStyle name="40% - 强调文字颜色 2 3 2" xfId="752"/>
    <cellStyle name="常规 4 3 2 3" xfId="753"/>
    <cellStyle name="千位分隔 2 4 2 2 2" xfId="754"/>
    <cellStyle name="常规 11 5" xfId="755"/>
    <cellStyle name="常规 9 3 2" xfId="756"/>
    <cellStyle name="20% - 强调文字颜色 3 5" xfId="757"/>
    <cellStyle name="常规_09年决算参阅资料(常委会定)" xfId="758"/>
    <cellStyle name="常规 29 4 2" xfId="759"/>
    <cellStyle name="常规 2 3 2 5 3" xfId="760"/>
    <cellStyle name="20% - 强调文字颜色 3 4" xfId="761"/>
    <cellStyle name="差_市本级" xfId="762"/>
    <cellStyle name="常规 7 2 2 4" xfId="763"/>
    <cellStyle name="常规 2 6 9" xfId="764"/>
    <cellStyle name="常规 2 2 2 3 4 2 2" xfId="765"/>
    <cellStyle name="60% - 强调文字颜色 3 3 3" xfId="766"/>
    <cellStyle name="好 2 3" xfId="767"/>
    <cellStyle name="计算 3 2" xfId="768"/>
    <cellStyle name="常规 11 3 2 2" xfId="769"/>
    <cellStyle name="常规 3 2 6 3" xfId="770"/>
    <cellStyle name="60% - 强调文字颜色 5 3_2017年人大参阅资料（代表大会-定）1.14" xfId="771"/>
    <cellStyle name="常规 3 5 2" xfId="772"/>
    <cellStyle name="常规 29 4" xfId="773"/>
    <cellStyle name="常规 2 13" xfId="774"/>
    <cellStyle name="常规 2 2 2 3 2 2 4 2 3" xfId="775"/>
    <cellStyle name="常规 2 7 3 2 2" xfId="776"/>
    <cellStyle name="常规 3 2 3 4 3" xfId="777"/>
    <cellStyle name="标题 4 2 2" xfId="778"/>
    <cellStyle name="常规 3 2 2 2 2 2 2 2" xfId="779"/>
    <cellStyle name="好_岳塘区 3 2" xfId="780"/>
    <cellStyle name="常规 2 2 3 3 2 2 2" xfId="781"/>
    <cellStyle name="60% - 强调文字颜色 2 3 2" xfId="782"/>
    <cellStyle name="解释性文本 3 2" xfId="783"/>
    <cellStyle name="常规 7 3 3 2" xfId="784"/>
    <cellStyle name="_2015年市本级财力测算(12.11)" xfId="785"/>
    <cellStyle name="千位分隔 2 2 4 3" xfId="786"/>
    <cellStyle name="常规 24" xfId="787"/>
    <cellStyle name="常规 19" xfId="788"/>
    <cellStyle name="常规 2 2 2 3 2 2 6 2 2" xfId="789"/>
    <cellStyle name="常规 2 5 2 4 3" xfId="790"/>
    <cellStyle name="常规 8 2 4 2 3" xfId="791"/>
    <cellStyle name="20% - 强调文字颜色 5 2 3_2017年人大参阅资料（代表大会-定）1.14" xfId="792"/>
    <cellStyle name="常规 2 2 2 2 2 4 2" xfId="793"/>
    <cellStyle name="常规 8 6 2" xfId="794"/>
    <cellStyle name="常规 11 4 2" xfId="795"/>
    <cellStyle name="强调文字颜色 3 2 3" xfId="796"/>
    <cellStyle name="60% - 强调文字颜色 5 3 3" xfId="797"/>
    <cellStyle name="差_表一 1 3 2" xfId="798"/>
    <cellStyle name="常规 2 4 5 2 2" xfId="799"/>
    <cellStyle name="常规 11 7 3" xfId="800"/>
    <cellStyle name="40% - 强调文字颜色 1 2 4 2" xfId="801"/>
    <cellStyle name="千位分隔 4 2" xfId="802"/>
    <cellStyle name="常规 8 2 2 3 2 2" xfId="803"/>
    <cellStyle name="常规 2 2 2 9" xfId="804"/>
    <cellStyle name="常规 2 2 2 3 4 2 2 2" xfId="805"/>
    <cellStyle name="60% - 强调文字颜色 1 3" xfId="806"/>
    <cellStyle name="常规 3 2 3 2 3 3" xfId="807"/>
    <cellStyle name="千位分隔 2 2 5 2 2" xfId="808"/>
    <cellStyle name="常规 2 6 2 3" xfId="809"/>
    <cellStyle name="检查单元格 3 2" xfId="810"/>
    <cellStyle name="差 3 3" xfId="811"/>
    <cellStyle name="常规 2 3 9" xfId="812"/>
    <cellStyle name="标题 2 3_2017年人大参阅资料（代表大会-定）1.14" xfId="813"/>
    <cellStyle name="20% - 强调文字颜色 5 2" xfId="814"/>
    <cellStyle name="标题 1 4 2" xfId="815"/>
    <cellStyle name="常规 3 2 2 4 3" xfId="816"/>
    <cellStyle name="常规 12 2 5" xfId="817"/>
    <cellStyle name="常规 6" xfId="818"/>
    <cellStyle name="ColLevel_0" xfId="819"/>
    <cellStyle name="常规 2 5 5 2" xfId="820"/>
    <cellStyle name="常规 2 2 3 2 2 2 3" xfId="821"/>
    <cellStyle name="常规 2 4 3 3 2 2" xfId="822"/>
    <cellStyle name="千位分隔 3 2 2 2 3" xfId="823"/>
    <cellStyle name="常规 2 2 4 2 3" xfId="824"/>
    <cellStyle name="常规 2 2 2 8" xfId="825"/>
    <cellStyle name="标题 2 4 2" xfId="826"/>
    <cellStyle name="常规 3 8 3" xfId="827"/>
    <cellStyle name="常规 3 8 2" xfId="828"/>
    <cellStyle name="常规 12 10" xfId="829"/>
    <cellStyle name="千位分隔 2 2 4 2" xfId="830"/>
    <cellStyle name="常规 2 5 6 2 2" xfId="831"/>
    <cellStyle name="千位分隔 3 2 3 2" xfId="832"/>
    <cellStyle name="常规 2 2 5 2" xfId="833"/>
    <cellStyle name="常规 2 2 2 3 2 3 3 3" xfId="834"/>
    <cellStyle name="40% - 强调文字颜色 4 3 3" xfId="835"/>
    <cellStyle name="常规 2 3 6 3" xfId="836"/>
    <cellStyle name="常规 10 4 2 2" xfId="837"/>
    <cellStyle name="链接单元格 2 3" xfId="838"/>
    <cellStyle name="20% - 强调文字颜色 3 2" xfId="839"/>
    <cellStyle name="常规 3 2 2 3 3 2 2 2" xfId="840"/>
    <cellStyle name="常规 5 2 2 2 2" xfId="841"/>
    <cellStyle name="常规 4 4 5" xfId="842"/>
    <cellStyle name="_邵阳" xfId="843"/>
    <cellStyle name="千位分隔 4" xfId="844"/>
    <cellStyle name="常规 2 2 4" xfId="845"/>
    <cellStyle name="常规 2 2 2 2 2 2 2 2 3" xfId="846"/>
    <cellStyle name="千位分隔 3 2 2" xfId="847"/>
    <cellStyle name="常规 11 5 2" xfId="848"/>
    <cellStyle name="强调文字颜色 3 3 3" xfId="849"/>
    <cellStyle name="常规 9 3 2 2" xfId="850"/>
    <cellStyle name="40% - 强调文字颜色 5 3 4" xfId="851"/>
    <cellStyle name="常规 11 5 2 3" xfId="852"/>
    <cellStyle name="常规 3 2 6" xfId="853"/>
    <cellStyle name="常规 10 2" xfId="854"/>
    <cellStyle name="常规 4 2 2 5 2" xfId="855"/>
    <cellStyle name="60% - 强调文字颜色 5 2 4" xfId="856"/>
    <cellStyle name="千位分隔 2 4 2" xfId="857"/>
    <cellStyle name="差 2 3 2" xfId="858"/>
    <cellStyle name="40% - 强调文字颜色 5 3" xfId="859"/>
    <cellStyle name="常规 2 3 7" xfId="860"/>
    <cellStyle name="链接单元格 3" xfId="861"/>
    <cellStyle name="常规 2 6 7 3" xfId="862"/>
    <cellStyle name="常规 10 2 2 2 3" xfId="863"/>
    <cellStyle name="常规 5 3 2" xfId="864"/>
    <cellStyle name="常规 2 4 5 3" xfId="865"/>
    <cellStyle name="20% - 强调文字颜色 3 2_2017年人大参阅资料（代表大会-定）1.14" xfId="866"/>
    <cellStyle name="20% - 强调文字颜色 2 2 4 2" xfId="867"/>
    <cellStyle name="20% - 强调文字颜色 1 2" xfId="868"/>
    <cellStyle name="20% - 强调文字颜色 6 2_2017年人大参阅资料（代表大会-定）1.14" xfId="869"/>
    <cellStyle name="常规_Book1_大财经委人大执行07预算08" xfId="870"/>
    <cellStyle name="检查单元格 2 3" xfId="871"/>
    <cellStyle name="常规 8 3 3 2" xfId="872"/>
    <cellStyle name="20% - 强调文字颜色 6 3" xfId="873"/>
    <cellStyle name="常规 12 2 2" xfId="874"/>
    <cellStyle name="常规 3" xfId="875"/>
    <cellStyle name="千位分隔 2 2 5 2 3" xfId="876"/>
    <cellStyle name="常规 2 6 2 4" xfId="877"/>
    <cellStyle name="常规 8 3 4 2" xfId="878"/>
    <cellStyle name="检查单元格 3 3" xfId="879"/>
    <cellStyle name="常规 2 2 2 2 5 2 3" xfId="880"/>
    <cellStyle name="常规 3 2 3 2 2 2 2 2" xfId="881"/>
    <cellStyle name="常规 2 4 2 5 2" xfId="882"/>
    <cellStyle name="强调文字颜色 1 3 2" xfId="883"/>
    <cellStyle name="常规 2 2 2 3 5 2 3" xfId="884"/>
    <cellStyle name="60% - 强调文字颜色 5 2" xfId="885"/>
    <cellStyle name="常规 6 5" xfId="886"/>
    <cellStyle name="40% - 强调文字颜色 5 2 2" xfId="887"/>
    <cellStyle name="常规 10 4 2 4" xfId="888"/>
    <cellStyle name="常规 10 4" xfId="889"/>
    <cellStyle name="常规 2 3 2 2 2 2 2" xfId="890"/>
    <cellStyle name="好_德山 3" xfId="891"/>
    <cellStyle name="千位分隔 2 2 6 3" xfId="892"/>
    <cellStyle name="差_德山 3" xfId="893"/>
    <cellStyle name="20% - 强调文字颜色 2 3" xfId="894"/>
    <cellStyle name="常规 2 4 2 3 2 2" xfId="895"/>
    <cellStyle name="常规 6 3" xfId="896"/>
    <cellStyle name="40% - 强调文字颜色 5 3 2" xfId="897"/>
    <cellStyle name="常规 4 6 2 3" xfId="898"/>
    <cellStyle name="常规 10 3 3" xfId="899"/>
    <cellStyle name="60% - 强调文字颜色 4 2 4" xfId="900"/>
    <cellStyle name="常规 3 2 8 2 2" xfId="901"/>
    <cellStyle name="20% - 强调文字颜色 1 2_2017年人大参阅资料（代表大会-定）1.14" xfId="902"/>
    <cellStyle name="常规 8 2 3 2" xfId="903"/>
    <cellStyle name="常规 14 3" xfId="904"/>
    <cellStyle name="常规 2 4 3 3 2" xfId="905"/>
    <cellStyle name="常规 2 3 3 2 2 2 2" xfId="906"/>
    <cellStyle name="常规 7 4 3 2" xfId="907"/>
    <cellStyle name="常规 2 2 2 3 2 3 2 2" xfId="908"/>
    <cellStyle name="20% - 强调文字颜色 5 2 3" xfId="909"/>
    <cellStyle name="千位分隔 5 2 3" xfId="910"/>
    <cellStyle name="常规 4 2 5" xfId="911"/>
    <cellStyle name="60% - 强调文字颜色 3 3 2" xfId="912"/>
    <cellStyle name="常规 2 2 2 4 2 3" xfId="913"/>
    <cellStyle name="常规 3 5 2 2" xfId="914"/>
    <cellStyle name="60% - 强调文字颜色 1 2 2" xfId="915"/>
    <cellStyle name="常规 2 5 2 5" xfId="916"/>
    <cellStyle name="常规 3 2 3 2 3 2 2" xfId="917"/>
    <cellStyle name="常规 8 2 4 3" xfId="918"/>
    <cellStyle name="差_大通湖" xfId="919"/>
    <cellStyle name="常规 3 2 3 8" xfId="920"/>
    <cellStyle name="常规 6 4 2 2 2" xfId="921"/>
    <cellStyle name="常规 4 3 2" xfId="922"/>
    <cellStyle name="常规 10 2 5" xfId="923"/>
    <cellStyle name="常规 2 5 2 4 2" xfId="924"/>
    <cellStyle name="常规 8 2 4 2 2" xfId="925"/>
    <cellStyle name="20% - 强调文字颜色 2 3_2017年人大参阅资料（代表大会-定）1.14" xfId="926"/>
    <cellStyle name="常规 2 5 2 2 2 3" xfId="927"/>
    <cellStyle name="常规 4 2 4 2" xfId="928"/>
    <cellStyle name="千位分隔 5 2 2 2" xfId="929"/>
    <cellStyle name="常规 10 4 3" xfId="930"/>
    <cellStyle name="常规 2 2 2 4 3 2 2 2" xfId="931"/>
    <cellStyle name="常规 3 2 2 6 2 2" xfId="932"/>
    <cellStyle name="强调文字颜色 2 2 4" xfId="933"/>
    <cellStyle name="常规 2 5 3 3 2" xfId="934"/>
    <cellStyle name="差_岳塘区 3" xfId="935"/>
    <cellStyle name="常规 10 4 2 3" xfId="936"/>
    <cellStyle name="常规 11" xfId="937"/>
    <cellStyle name="常规 4 2 2 6" xfId="938"/>
    <cellStyle name="标题 6 3" xfId="939"/>
    <cellStyle name="差_市本级 3" xfId="940"/>
    <cellStyle name="常规 3 9 2" xfId="941"/>
    <cellStyle name="常规 7 4 2 3" xfId="942"/>
    <cellStyle name="常规 2 2 2 5 3 3" xfId="943"/>
    <cellStyle name="常规 2 6 5 2 2 2" xfId="944"/>
    <cellStyle name="常规 12" xfId="945"/>
    <cellStyle name="常规 2 2 5 2 2" xfId="946"/>
    <cellStyle name="常规 4 2 2 7" xfId="947"/>
    <cellStyle name="千位分隔 3 2 3 2 2" xfId="948"/>
    <cellStyle name="40% - 强调文字颜色 3 2 4 2" xfId="949"/>
    <cellStyle name="40% - 强调文字颜色 3 3 3" xfId="950"/>
    <cellStyle name="常规 4 4 2 4" xfId="951"/>
    <cellStyle name="常规 11 3 3 2" xfId="952"/>
    <cellStyle name="常规 3 2 7 3" xfId="953"/>
    <cellStyle name="60% - 强调文字颜色 5 2 4 2" xfId="954"/>
    <cellStyle name="40% - 强调文字颜色 2 3" xfId="955"/>
    <cellStyle name="千位分隔 2 4 2 2" xfId="956"/>
    <cellStyle name="标题 4 4" xfId="957"/>
    <cellStyle name="常规 3 2 2 4" xfId="958"/>
    <cellStyle name="40% - 强调文字颜色 3 2 4_2017年人大参阅资料（代表大会-定）1.14" xfId="959"/>
    <cellStyle name="常规 2 2 2 2 5" xfId="960"/>
    <cellStyle name="常规 2 6 4 2 2 2" xfId="961"/>
    <cellStyle name="常规 2 3 2 7" xfId="962"/>
    <cellStyle name="Grey" xfId="963"/>
    <cellStyle name="60% - 强调文字颜色 3 2 2" xfId="964"/>
    <cellStyle name="差_高新区2015年调整预算数据表格（修改）" xfId="965"/>
    <cellStyle name="强调文字颜色 5 3 2" xfId="966"/>
    <cellStyle name="常规 2 2 2 4 6 2 2" xfId="967"/>
    <cellStyle name="常规 7 4 3" xfId="968"/>
    <cellStyle name="常规 2 3 3 2 2 2" xfId="969"/>
    <cellStyle name="常规 2 2 2 3 4" xfId="970"/>
    <cellStyle name="20% - 强调文字颜色 4 2 2" xfId="971"/>
    <cellStyle name="常规 2 2 2 2 2 5 2" xfId="972"/>
    <cellStyle name="常规 8 7 2" xfId="973"/>
    <cellStyle name="常规 10 10 2 2" xfId="974"/>
    <cellStyle name="20% - 强调文字颜色 5 5" xfId="975"/>
    <cellStyle name="40% - 强调文字颜色 3 2_2017年人大参阅资料（代表大会-定）1.14" xfId="976"/>
    <cellStyle name="常规 2 7 2 2" xfId="977"/>
    <cellStyle name="常规 2 2 2 2 2 5 3" xfId="978"/>
    <cellStyle name="常规 8 7 3" xfId="979"/>
    <cellStyle name="常规 7 3" xfId="980"/>
    <cellStyle name="差_2014年大通湖调整预算数据表格上报改2" xfId="981"/>
    <cellStyle name="常规 8_长沙" xfId="982"/>
    <cellStyle name="常规 4 2 2 2 2 2 2 2" xfId="983"/>
    <cellStyle name="常规 10 2 3 3" xfId="984"/>
    <cellStyle name="常规 4 4 2 2" xfId="985"/>
    <cellStyle name="20% - 强调文字颜色 5 2 3 2" xfId="986"/>
    <cellStyle name="常规 2 2" xfId="987"/>
    <cellStyle name="20% - 强调文字颜色 6 2 2" xfId="988"/>
    <cellStyle name="常规 11 4 3 2" xfId="989"/>
    <cellStyle name="强调文字颜色 3 2 4 2" xfId="990"/>
    <cellStyle name="常规 4 2 2 5 3" xfId="991"/>
    <cellStyle name="常规 10 3" xfId="992"/>
    <cellStyle name="好_德山 2" xfId="993"/>
    <cellStyle name="货币[0] 2" xfId="994"/>
    <cellStyle name="常规 2 2 2 3 4 3" xfId="995"/>
    <cellStyle name="常规 12 3 4" xfId="996"/>
    <cellStyle name="60% - 强调文字颜色 1 3_2017年人大参阅资料（代表大会-定）1.14" xfId="997"/>
    <cellStyle name="常规 2 3 2 5 2 2 2" xfId="998"/>
    <cellStyle name="常规 3 2 3 5 2 2 2" xfId="999"/>
    <cellStyle name="常规 2 2 7" xfId="1000"/>
    <cellStyle name="常规 2 6 6 3" xfId="1001"/>
    <cellStyle name="常规 11 4 2 4" xfId="1002"/>
    <cellStyle name="常规 2 2 3 4 2 2" xfId="1003"/>
    <cellStyle name="常规 2 12 2 2" xfId="1004"/>
    <cellStyle name="常规 2 2 2 3 2 7 2" xfId="1005"/>
    <cellStyle name="差_岳塘区 3 2" xfId="1006"/>
    <cellStyle name="40% - 强调文字颜色 2 3_2017年人大参阅资料（代表大会-定）1.14" xfId="1007"/>
    <cellStyle name="常规 3 4 2 2 2 2" xfId="1008"/>
    <cellStyle name="常规_市本级" xfId="1009"/>
    <cellStyle name="好_附件2 益阳市市级国有资本经营预算表(4) 2" xfId="1010"/>
    <cellStyle name="60% - 强调文字颜色 3 2 3" xfId="1011"/>
    <cellStyle name="常规 11 3 5" xfId="1012"/>
    <cellStyle name="千位分隔 9 3" xfId="1013"/>
    <cellStyle name="常规 8 3 2 4" xfId="1014"/>
    <cellStyle name="常规 23 2" xfId="1015"/>
    <cellStyle name="常规 2 2 2 3 2 2 3 2 2 2" xfId="1016"/>
    <cellStyle name="常规 5 2 2 2 2 2" xfId="1017"/>
    <cellStyle name="常规 3 2 2 3 3 3" xfId="1018"/>
    <cellStyle name="强调文字颜色 2 3 2" xfId="1019"/>
    <cellStyle name="常规 2 2 3 2 2 2 2" xfId="1020"/>
    <cellStyle name="千位分隔 3 2 2 2 2" xfId="1021"/>
    <cellStyle name="常规 2 2 4 2 2" xfId="1022"/>
    <cellStyle name="常规 3 2 8" xfId="1023"/>
    <cellStyle name="千位分隔 3 4" xfId="1024"/>
    <cellStyle name="常规 2 3 2 3 2 2 2" xfId="1025"/>
    <cellStyle name="常规 2 2 3 4" xfId="1026"/>
    <cellStyle name="常规 10 7" xfId="1027"/>
    <cellStyle name="常规 9 2 4" xfId="1028"/>
    <cellStyle name="常规 2 2 2 3 2 7 2 2" xfId="1029"/>
    <cellStyle name="常规 2 11 3" xfId="1030"/>
    <cellStyle name="常规 3_长沙" xfId="1031"/>
    <cellStyle name="千位分隔 2 6 2 2" xfId="1032"/>
    <cellStyle name="汇总 3 2" xfId="1033"/>
    <cellStyle name="常规 2 2 2 2 3 3 2 2" xfId="1034"/>
    <cellStyle name="常规 9 5 2 2" xfId="1035"/>
    <cellStyle name="强调文字颜色 5 3 3" xfId="1036"/>
    <cellStyle name="常规_Book1_2015年预算市级支出和平衡表" xfId="1037"/>
    <cellStyle name="常规 3 2 2 3 2 3 2 2" xfId="1038"/>
    <cellStyle name="常规 2 2 2 3 2 6 2 3" xfId="1039"/>
    <cellStyle name="常规 2 2 2 5 2 2 3" xfId="1040"/>
    <cellStyle name="40% - 强调文字颜色 3 5" xfId="1041"/>
    <cellStyle name="常规 3 4 3" xfId="1042"/>
    <cellStyle name="常规 2 3 3 4" xfId="1043"/>
    <cellStyle name="常规 3 11 2 2" xfId="1044"/>
    <cellStyle name="常规 3 2 2 2 4 2" xfId="1045"/>
    <cellStyle name="常规 3 3 4 2 3" xfId="1046"/>
    <cellStyle name="常规 8 2 3 3" xfId="1047"/>
    <cellStyle name="常规 2 2 2 3 6 2 2" xfId="1048"/>
    <cellStyle name="常规 7 4 2 4" xfId="1049"/>
    <cellStyle name="强调文字颜色 2 2" xfId="1050"/>
    <cellStyle name="常规 2 5 4 2" xfId="1051"/>
    <cellStyle name="千位分隔 3 5 2 2" xfId="1052"/>
    <cellStyle name="60% - 强调文字颜色 1 2 4 2" xfId="1053"/>
    <cellStyle name="20% - 强调文字颜色 6 2 3_2017年人大参阅资料（代表大会-定）1.14" xfId="1054"/>
    <cellStyle name="常规 2 8 2 3" xfId="1055"/>
    <cellStyle name="常规 2 3 4 2 2 2" xfId="1056"/>
    <cellStyle name="常规 2 2 2 3 2 2 6 3" xfId="1057"/>
    <cellStyle name="常规 2 2 2 4 4 2 2 2" xfId="1058"/>
    <cellStyle name="常规 3 2 3 6 2 2" xfId="1059"/>
    <cellStyle name="常规 4 2 2 2 2 2 3" xfId="1060"/>
    <cellStyle name="常规 2 2 2 3 3 3 3" xfId="1061"/>
    <cellStyle name="好 3 2" xfId="1062"/>
    <cellStyle name="常规 6 3 2" xfId="1063"/>
    <cellStyle name="40% - 强调文字颜色 2 2" xfId="1064"/>
    <cellStyle name="常规 3 2 2 3 4 2 2" xfId="1065"/>
    <cellStyle name="60% - 强调文字颜色 2 3 3" xfId="1066"/>
    <cellStyle name="解释性文本 3 3" xfId="1067"/>
    <cellStyle name="常规 3 6 3" xfId="1068"/>
    <cellStyle name="常规 10 2 3 2" xfId="1069"/>
    <cellStyle name="样式 1 4" xfId="1070"/>
    <cellStyle name="常规 2 2 2 7" xfId="1071"/>
    <cellStyle name="60% - 强调文字颜色 6 3 2" xfId="1072"/>
    <cellStyle name="常规 2 5 2" xfId="1073"/>
    <cellStyle name="常规 11 8" xfId="1074"/>
    <cellStyle name="标题 3 4 2" xfId="1075"/>
    <cellStyle name="常规 10 2 2 3" xfId="1076"/>
    <cellStyle name="常规 2 2 2 2 2 2 2 2 2 2" xfId="1077"/>
    <cellStyle name="常规 2 2 3 2" xfId="1078"/>
    <cellStyle name="0,0_x000d__x000a_NA_x000d__x000a_" xfId="1079"/>
    <cellStyle name="常规 3 2 2 3 4" xfId="1080"/>
    <cellStyle name="常规 4 2 3 2 2 2" xfId="1081"/>
    <cellStyle name="强调文字颜色 5 2 4 2" xfId="1082"/>
    <cellStyle name="货币[0] 3" xfId="1083"/>
    <cellStyle name="20% - 强调文字颜色 3 2 4_2017年人大参阅资料（代表大会-定）1.14" xfId="1084"/>
    <cellStyle name="常规 3 3 2" xfId="1085"/>
    <cellStyle name="常规 3 6 4" xfId="1086"/>
    <cellStyle name="常规 3 2 2 3 4 2 3" xfId="1087"/>
    <cellStyle name="常规 4 3 4 2 3" xfId="1088"/>
    <cellStyle name="常规 4 4 3" xfId="1089"/>
    <cellStyle name="常规 12 2 4" xfId="1090"/>
    <cellStyle name="20% - 强调文字颜色 6 5" xfId="1091"/>
    <cellStyle name="常规 5" xfId="1092"/>
    <cellStyle name="20% - 强调文字颜色 4 2 4" xfId="1093"/>
    <cellStyle name="输出 2" xfId="1094"/>
    <cellStyle name="60% - 强调文字颜色 2 2 2" xfId="1095"/>
    <cellStyle name="解释性文本 2 2" xfId="1096"/>
    <cellStyle name="常规 2 2 2 2 2 4 2 2" xfId="1097"/>
    <cellStyle name="常规 8 6 2 2" xfId="1098"/>
    <cellStyle name="20% - 强调文字颜色 2 3 3" xfId="1099"/>
    <cellStyle name="常规 2 3 2 4 2" xfId="1100"/>
    <cellStyle name="常规 7 4 4" xfId="1101"/>
    <cellStyle name="常规 2 3 3 2 2 3" xfId="1102"/>
    <cellStyle name="常规 12 2 3" xfId="1103"/>
    <cellStyle name="常规 4" xfId="1104"/>
    <cellStyle name="20% - 强调文字颜色 6 4" xfId="1105"/>
    <cellStyle name="常规 2 14 2" xfId="1106"/>
    <cellStyle name="常规 3 3 5" xfId="1107"/>
    <cellStyle name="千位分隔 4 3 3" xfId="1108"/>
    <cellStyle name="常规 2 2 2 3 2 2 2 2" xfId="1109"/>
    <cellStyle name="20% - 强调文字颜色 4 2 3" xfId="1110"/>
    <cellStyle name="好 2 3 2" xfId="1111"/>
    <cellStyle name="常规 4 7 4" xfId="1112"/>
    <cellStyle name="标题 6 2" xfId="1113"/>
    <cellStyle name="好_表一 1 3" xfId="1114"/>
    <cellStyle name="常规 3 2 2 2 4 3" xfId="1115"/>
    <cellStyle name="常规 2 2 2 3 2 2" xfId="1116"/>
    <cellStyle name="常规 8 2 3 4" xfId="1117"/>
    <cellStyle name="常规 2 2 3 4 2 3" xfId="1118"/>
    <cellStyle name="常规 2 2 2 4 6 2" xfId="1119"/>
    <cellStyle name="20% - 强调文字颜色 3 3 2" xfId="1120"/>
    <cellStyle name="样式 1 3" xfId="1121"/>
    <cellStyle name="常规 2 2 2 6" xfId="1122"/>
    <cellStyle name="60% - 强调文字颜色 4 2 4 2" xfId="1123"/>
    <cellStyle name="20% - 强调文字颜色 1 2 4" xfId="1124"/>
    <cellStyle name="链接单元格 3_2017年人大参阅资料（代表大会-定）1.14" xfId="1125"/>
    <cellStyle name="常规 5 3 2 2" xfId="1126"/>
    <cellStyle name="常规 16 5" xfId="1127"/>
    <cellStyle name="常规 2 2 4 2" xfId="1128"/>
    <cellStyle name="千位分隔 3 2 2 2" xfId="1129"/>
    <cellStyle name="40% - 强调文字颜色 4 2" xfId="1130"/>
    <cellStyle name="常规 3 2 3 3 2 2 2" xfId="1131"/>
    <cellStyle name="常规 10 3 2" xfId="1132"/>
    <cellStyle name="60% - 强调文字颜色 4 2 3" xfId="1133"/>
    <cellStyle name="常规 16_执行14预算15年人代会报表（主席团100份1.16定稿）" xfId="1134"/>
    <cellStyle name="常规 4 3 5 2" xfId="1135"/>
    <cellStyle name="常规 2 2 2 5 3 2" xfId="1136"/>
    <cellStyle name="常规 2 2 2 4 2 3 3" xfId="1137"/>
    <cellStyle name="常规 10 6" xfId="1138"/>
    <cellStyle name="常规 9 2 3" xfId="1139"/>
    <cellStyle name="常规 11 7 2 2" xfId="1140"/>
    <cellStyle name="常规 10 2 3 2 2" xfId="1141"/>
    <cellStyle name="千位分隔 2 2 3" xfId="1142"/>
    <cellStyle name="常规 3 3 6" xfId="1143"/>
    <cellStyle name="常规 8 2 2 2 2" xfId="1144"/>
    <cellStyle name="千位分隔 4 2 2 2 2" xfId="1145"/>
    <cellStyle name="常规 8 5 4" xfId="1146"/>
    <cellStyle name="常规 3 2 4 2 2" xfId="1147"/>
    <cellStyle name="常规 2 3 2 5" xfId="1148"/>
    <cellStyle name="60% - 强调文字颜色 4 3_2017年人大参阅资料（代表大会-定）1.14" xfId="1149"/>
    <cellStyle name="60% - 强调文字颜色 2 3" xfId="1150"/>
    <cellStyle name="常规 2 2 3 3 2 2" xfId="1151"/>
    <cellStyle name="解释性文本 3" xfId="1152"/>
    <cellStyle name="20% - 强调文字颜色 3 2 4" xfId="1153"/>
    <cellStyle name="常规 12 3_执行14预算15年人代会报表（主席团100份1.16定稿）" xfId="1154"/>
    <cellStyle name="常规 2 2 4 2 2 2" xfId="1155"/>
    <cellStyle name="千位分隔 3 2 2 2 2 2" xfId="1156"/>
    <cellStyle name="常规 2 2 3 3 3" xfId="1157"/>
    <cellStyle name="常规 2 2 4 2 2 3" xfId="1158"/>
    <cellStyle name="常规 4 3 4 2 2" xfId="1159"/>
    <cellStyle name="常规 2 2 4 3 3" xfId="1160"/>
    <cellStyle name="常规 2 2_2016年区内设部门经费预算情况表（修改后）" xfId="1161"/>
    <cellStyle name="常规 3 5 2 2 2" xfId="1162"/>
    <cellStyle name="常规 2 6 4 3" xfId="1163"/>
    <cellStyle name="强调文字颜色 1 2" xfId="1164"/>
    <cellStyle name="常规 3 2 2 4 3 2 2" xfId="1165"/>
    <cellStyle name="常规 4 2 4 2 3" xfId="1166"/>
    <cellStyle name="常规 2 2 2 2 6 3" xfId="1167"/>
    <cellStyle name="常规 2 3 2 2 2 3" xfId="1168"/>
    <cellStyle name="常规 6 5 2" xfId="1169"/>
    <cellStyle name="常规 2 3 2 2 2 2" xfId="1170"/>
    <cellStyle name="常规 2 3 2 3 3" xfId="1171"/>
    <cellStyle name="常规 2 3 2 5 2 2" xfId="1172"/>
    <cellStyle name="常规 2 3 2 5 2 3" xfId="1173"/>
    <cellStyle name="常规 2 2 4_2017年人大参阅资料（代表大会-定）1.14" xfId="1174"/>
    <cellStyle name="Normal_APR" xfId="1175"/>
    <cellStyle name="20% - 强调文字颜色 1 3 2" xfId="1176"/>
    <cellStyle name="常规 2 3 2 6 2" xfId="1177"/>
    <cellStyle name="检查单元格 2 2" xfId="1178"/>
    <cellStyle name="常规 2 4 2 2 3" xfId="1179"/>
    <cellStyle name="常规 2 3 2 6 2 2" xfId="1180"/>
    <cellStyle name="常规 2 3 2 6 3" xfId="1181"/>
    <cellStyle name="常规 4 3 8" xfId="1182"/>
    <cellStyle name="好_武陵" xfId="1183"/>
    <cellStyle name="常规 2 3 3 3" xfId="1184"/>
    <cellStyle name="常规 32" xfId="1185"/>
    <cellStyle name="常规 27" xfId="1186"/>
    <cellStyle name="常规 2 4 2 3 2 2 2" xfId="1187"/>
    <cellStyle name="好_2015年市本级全口径预算草案 - 副本 3" xfId="1188"/>
    <cellStyle name="常规 2 4 2 4 2" xfId="1189"/>
    <cellStyle name="常规 2 4 3 2 2 3" xfId="1190"/>
    <cellStyle name="常规 2 4 3 4" xfId="1191"/>
    <cellStyle name="常规 2 4 6 2 2 2" xfId="1192"/>
    <cellStyle name="常规 2 5 2 2 2 2 3" xfId="1193"/>
    <cellStyle name="常规 2 5 2 3 2 2" xfId="1194"/>
    <cellStyle name="常规 11 4 5" xfId="1195"/>
    <cellStyle name="常规 2 6" xfId="1196"/>
    <cellStyle name="常规 2 5 2 4 2 2 2" xfId="1197"/>
    <cellStyle name="常规 2 9 4" xfId="1198"/>
    <cellStyle name="常规 2 5 2 5 2 2 2" xfId="1199"/>
    <cellStyle name="注释 2 2" xfId="1200"/>
    <cellStyle name="常规 2 3 2 2 3 2" xfId="1201"/>
    <cellStyle name="常规 2 2 2 6 2 2" xfId="1202"/>
    <cellStyle name="常规 2 5 2 5 3" xfId="1203"/>
    <cellStyle name="常规 2 5 2 6 2 2" xfId="1204"/>
    <cellStyle name="常规 2 5 3 2 2 2 2" xfId="1205"/>
    <cellStyle name="常规 2 4 2 4 3" xfId="1206"/>
    <cellStyle name="常规 3 2 3 4 2 3" xfId="1207"/>
    <cellStyle name="常规 2 2 3 5 2 2 2" xfId="1208"/>
    <cellStyle name="常规 2 2 3 5 2 3" xfId="1209"/>
    <cellStyle name="常规 2 5 5 3" xfId="1210"/>
    <cellStyle name="常规 2 4 2 5 3" xfId="1211"/>
    <cellStyle name="好_大通湖2013年调整预算表(定稿）" xfId="1212"/>
    <cellStyle name="常规 2 3 4 2 3" xfId="1213"/>
    <cellStyle name="常规 10 5 4" xfId="1214"/>
    <cellStyle name="常规 2 5 7" xfId="1215"/>
    <cellStyle name="常规 2 5 7 2" xfId="1216"/>
    <cellStyle name="常规 4 4 2" xfId="1217"/>
    <cellStyle name="常规 2 5 7 2 2" xfId="1218"/>
    <cellStyle name="40% - 强调文字颜色 4 4" xfId="1219"/>
    <cellStyle name="常规 2 5 7 3" xfId="1220"/>
    <cellStyle name="常规 2 6 3 2" xfId="1221"/>
    <cellStyle name="常规 4 2" xfId="1222"/>
    <cellStyle name="检查单元格 4 2" xfId="1223"/>
    <cellStyle name="常规 2 6 3 3" xfId="1224"/>
    <cellStyle name="常规 3 3 2 3 3" xfId="1225"/>
    <cellStyle name="常规 5 3 2 2 2" xfId="1226"/>
    <cellStyle name="常规 2 2 2 3 2 3 3 2 2" xfId="1227"/>
    <cellStyle name="常规 2 3 2 2 2" xfId="1228"/>
    <cellStyle name="常规 3 7 4" xfId="1229"/>
    <cellStyle name="常规 2 6 5 2" xfId="1230"/>
    <cellStyle name="常规 5 2 2" xfId="1231"/>
    <cellStyle name="常规 2 2 2 3 2 2 3" xfId="1232"/>
    <cellStyle name="常规 2 6 5 3" xfId="1233"/>
    <cellStyle name="常规 5 2 3" xfId="1234"/>
    <cellStyle name="常规 2 2 2 3 2 2 4" xfId="1235"/>
    <cellStyle name="差_长沙 2" xfId="1236"/>
    <cellStyle name="千位分隔 12" xfId="1237"/>
    <cellStyle name="常规 2 3 3 3 3" xfId="1238"/>
    <cellStyle name="常规 7 2" xfId="1239"/>
    <cellStyle name="常规 8 2" xfId="1240"/>
    <cellStyle name="常规 3 3 3 2 2" xfId="1241"/>
    <cellStyle name="常规 2 5 2 3 2 3" xfId="1242"/>
    <cellStyle name="常规 4 3 4 2" xfId="1243"/>
    <cellStyle name="常规 2 7" xfId="1244"/>
    <cellStyle name="常规 2 3 3 2" xfId="1245"/>
    <cellStyle name="常规 4 2_执行14预算15年人代会报表（主席团100份1.16定稿）" xfId="1246"/>
    <cellStyle name="常规 8 2 2 2 3" xfId="1247"/>
    <cellStyle name="常规 7 4 5" xfId="1248"/>
    <cellStyle name="常规 3 2 2 4 2" xfId="1249"/>
    <cellStyle name="常规 2 4 2 7" xfId="1250"/>
    <cellStyle name="常规 2 9 2 3" xfId="1251"/>
    <cellStyle name="常规 22 3" xfId="1252"/>
    <cellStyle name="常规 23 3" xfId="1253"/>
    <cellStyle name="常规 23 4" xfId="1254"/>
    <cellStyle name="常规 3 10 2" xfId="1255"/>
    <cellStyle name="千位分隔 6 3" xfId="1256"/>
    <cellStyle name="常规 2 5 3 2 2" xfId="1257"/>
    <cellStyle name="常规 3 11" xfId="1258"/>
    <cellStyle name="常规 2 5 2 5 2 2" xfId="1259"/>
    <cellStyle name="20% - 强调文字颜色 1 2 4 2" xfId="1260"/>
    <cellStyle name="常规 3 8" xfId="1261"/>
    <cellStyle name="常规 2 5 2 2 2 2 2" xfId="1262"/>
    <cellStyle name="常规 3 2 11" xfId="1263"/>
    <cellStyle name="常规 4 2 6 3" xfId="1264"/>
    <cellStyle name="常规 3 2 2 2 2 2 2 2 2" xfId="1265"/>
    <cellStyle name="分级显示行_1_13区汇总" xfId="1266"/>
    <cellStyle name="常规 3 2 4 3 2 2" xfId="1267"/>
    <cellStyle name="常规 3 2 4 3 3" xfId="1268"/>
    <cellStyle name="常规 7 4 2 2" xfId="1269"/>
    <cellStyle name="常规 4 5 2 2 2" xfId="1270"/>
    <cellStyle name="常规 2 4 2 3 3" xfId="1271"/>
    <cellStyle name="好_高新区2015年调整预算数据表格（修改）" xfId="1272"/>
    <cellStyle name="常规 3 5" xfId="1273"/>
    <cellStyle name="常规 7 5 2 2" xfId="1274"/>
    <cellStyle name="样式 1" xfId="1275"/>
    <cellStyle name="常规 3 2 4 5" xfId="1276"/>
    <cellStyle name="常规 3 2 2 3 2 4" xfId="1277"/>
    <cellStyle name="常规 2 3 2 4 2 2" xfId="1278"/>
    <cellStyle name="常规 3 4 3 2 2" xfId="1279"/>
    <cellStyle name="常规 8 3 2 3" xfId="1280"/>
    <cellStyle name="常规 3 2 2 3 3 2" xfId="1281"/>
    <cellStyle name="计算 3 3" xfId="1282"/>
    <cellStyle name="常规 33" xfId="1283"/>
    <cellStyle name="常规 28" xfId="1284"/>
    <cellStyle name="常规 2 3 2 2" xfId="1285"/>
    <cellStyle name="常规 7 5 2" xfId="1286"/>
    <cellStyle name="常规 2 4 2 4 2 2 2" xfId="1287"/>
    <cellStyle name="常规 7 8" xfId="1288"/>
    <cellStyle name="常规 3 3 2 5" xfId="1289"/>
    <cellStyle name="常规 3 2 2 3 2 2 2 2 2" xfId="1290"/>
    <cellStyle name="常规 3 2 2 3 6" xfId="1291"/>
    <cellStyle name="常规 2 2 2 4 2 2 2 3" xfId="1292"/>
    <cellStyle name="好 3" xfId="1293"/>
    <cellStyle name="常规 3 2 6 2 2" xfId="1294"/>
    <cellStyle name="常规 8 2 4 2 2 2" xfId="1295"/>
    <cellStyle name="常规 2 5 2 4 2 2" xfId="1296"/>
    <cellStyle name="常规 2 3 2 3 2" xfId="1297"/>
    <cellStyle name="千位分隔 2 2 2 2 2 2" xfId="1298"/>
    <cellStyle name="常规 3 3 5 2 2 2" xfId="1299"/>
    <cellStyle name="好_附件2 益阳市市级国有资本经营预算表(4) 3" xfId="1300"/>
    <cellStyle name="千位分隔[0] 3 2" xfId="1301"/>
    <cellStyle name="常规 4 3 4 3" xfId="1302"/>
    <cellStyle name="常规 4 2 2 4 2 2" xfId="1303"/>
    <cellStyle name="常规 2 2 2 3 2 7 3" xfId="1304"/>
    <cellStyle name="常规 4 3 4 4" xfId="1305"/>
    <cellStyle name="常规 2 9 2" xfId="1306"/>
    <cellStyle name="常规 2 2 2 2 5 3" xfId="1307"/>
    <cellStyle name="常规 2 9" xfId="1308"/>
    <cellStyle name="常规 3 2 2 7 2" xfId="1309"/>
    <cellStyle name="常规 7 4_执行14预算15年人代会报表（主席团100份1.16定稿）" xfId="1310"/>
    <cellStyle name="常规 8 3 2" xfId="1311"/>
    <cellStyle name="常规 8" xfId="1312"/>
    <cellStyle name="常规 3 3 3 2" xfId="1313"/>
    <cellStyle name="常规 2 3 4 2" xfId="1314"/>
    <cellStyle name="千位分隔 3 3 2 2" xfId="1315"/>
    <cellStyle name="千位分隔 3 7 2" xfId="1316"/>
    <cellStyle name="常规 2 7 4" xfId="1317"/>
    <cellStyle name="常规 4 2 2 2 3 2 2" xfId="1318"/>
    <cellStyle name="常规 3 8 2 2" xfId="1319"/>
    <cellStyle name="常规 7 3 2 2" xfId="1320"/>
    <cellStyle name="常规 3 2 3 5 2 3" xfId="1321"/>
    <cellStyle name="常规 4 7 2 2" xfId="1322"/>
    <cellStyle name="千位分隔 4 2 2 2" xfId="1323"/>
    <cellStyle name="常规 3 2 4 2" xfId="1324"/>
    <cellStyle name="好_岳阳楼区11年地方财政预算表 2" xfId="1325"/>
    <cellStyle name="千位分隔[0] 4" xfId="1326"/>
    <cellStyle name="常规 8 3 5" xfId="1327"/>
    <cellStyle name="常规 3 2 4 2 2 2" xfId="1328"/>
    <cellStyle name="常规 2 3 5 3" xfId="1329"/>
    <cellStyle name="常规 2 4 7" xfId="1330"/>
    <cellStyle name="常规 8 2 2 5" xfId="1331"/>
    <cellStyle name="常规 2 2 2 7 2 2" xfId="1332"/>
    <cellStyle name="常规 4 3 2 3 2 2" xfId="1333"/>
    <cellStyle name="常规 3 2 4 4" xfId="1334"/>
    <cellStyle name="常规 4 2 3 2" xfId="1335"/>
    <cellStyle name="常规 3 3 2 2 2 3" xfId="1336"/>
    <cellStyle name="常规 6 2" xfId="1337"/>
    <cellStyle name="常规 2 7 5" xfId="1338"/>
    <cellStyle name="常规 3 3 2 2 3" xfId="1339"/>
    <cellStyle name="常规 3 3 3" xfId="1340"/>
    <cellStyle name="常规 3 4 2 4" xfId="1341"/>
    <cellStyle name="常规 4 10" xfId="1342"/>
    <cellStyle name="常规 3 10" xfId="1343"/>
    <cellStyle name="常规 8 3 3 3" xfId="1344"/>
    <cellStyle name="检查单元格 2 4" xfId="1345"/>
    <cellStyle name="千位分隔 3 6" xfId="1346"/>
    <cellStyle name="常规 3 4 3 3" xfId="1347"/>
    <cellStyle name="常规 4 2 3 3 2 2" xfId="1348"/>
    <cellStyle name="常规 2 4 6 2 3" xfId="1349"/>
    <cellStyle name="40% - 强调文字颜色 4 2 4_2017年人大参阅资料（代表大会-定）1.14" xfId="1350"/>
    <cellStyle name="常规 10 2 2 2 2 2" xfId="1351"/>
    <cellStyle name="常规 3 6 2" xfId="1352"/>
    <cellStyle name="千位分隔 2 3 2 3" xfId="1353"/>
    <cellStyle name="常规 2 2 2 3 2 3" xfId="1354"/>
    <cellStyle name="20% - 强调文字颜色 3 2 4 2" xfId="1355"/>
    <cellStyle name="千位分隔 2 2 2 2 2" xfId="1356"/>
    <cellStyle name="常规 2 3 2 3" xfId="1357"/>
    <cellStyle name="常规 34" xfId="1358"/>
    <cellStyle name="常规 29" xfId="1359"/>
    <cellStyle name="常规 3 2 4 2 3" xfId="1360"/>
    <cellStyle name="常规 3 6 2 2" xfId="1361"/>
    <cellStyle name="常规 3 6 2 2 2" xfId="1362"/>
    <cellStyle name="常规 2 2 4 3 2" xfId="1363"/>
    <cellStyle name="常规 3 2 2 8" xfId="1364"/>
    <cellStyle name="常规 4 2 2" xfId="1365"/>
    <cellStyle name="常规 3 6 2 3" xfId="1366"/>
    <cellStyle name="常规 3 7 2" xfId="1367"/>
    <cellStyle name="千位分隔 2 2 3 3" xfId="1368"/>
    <cellStyle name="常规 2 7 2" xfId="1369"/>
    <cellStyle name="常规 2 3 2 2 3 2 2" xfId="1370"/>
    <cellStyle name="20% - 强调文字颜色 3 2 3" xfId="1371"/>
    <cellStyle name="常规 2 2 2 6 2 2 2" xfId="1372"/>
    <cellStyle name="常规 3 2 2 3 6 2 2" xfId="1373"/>
    <cellStyle name="常规 3 2 3 5 2" xfId="1374"/>
    <cellStyle name="常规 8 2 2 3 2" xfId="1375"/>
    <cellStyle name="常规 4 3 4 2 2 2" xfId="1376"/>
    <cellStyle name="常规 4 6 2 2 2" xfId="1377"/>
    <cellStyle name="常规 4 3 5 3" xfId="1378"/>
    <cellStyle name="常规 2 2 2 2 6 2" xfId="1379"/>
    <cellStyle name="强调文字颜色 6 2" xfId="1380"/>
    <cellStyle name="常规 2 2 3 2 2 3" xfId="1381"/>
    <cellStyle name="常规 2 7 2 2 3" xfId="1382"/>
    <cellStyle name="常规 8 2 3 2 2" xfId="1383"/>
    <cellStyle name="常规 4 3 6" xfId="1384"/>
    <cellStyle name="常规 2 2 3 2 3" xfId="1385"/>
    <cellStyle name="千位分隔 3 5 2 3" xfId="1386"/>
    <cellStyle name="常规 2 5 4 3" xfId="1387"/>
    <cellStyle name="常规 8 2 3 2 3" xfId="1388"/>
    <cellStyle name="常规 4 3 7" xfId="1389"/>
    <cellStyle name="千位分隔 5 3" xfId="1390"/>
    <cellStyle name="常规 8 3 4" xfId="1391"/>
    <cellStyle name="常规 2 2 2 2 2 2 3 3" xfId="1392"/>
    <cellStyle name="好_表一 1" xfId="1393"/>
    <cellStyle name="常规 8 2 2 3 3" xfId="1394"/>
    <cellStyle name="40% - 强调文字颜色 5 2_2017年人大参阅资料（代表大会-定）1.14" xfId="1395"/>
    <cellStyle name="千位分隔 3 2 3" xfId="1396"/>
    <cellStyle name="常规 2 2 5" xfId="1397"/>
    <cellStyle name="常规 3 3 6 3" xfId="1398"/>
    <cellStyle name="常规 11 4 2 2" xfId="1399"/>
    <cellStyle name="警告文本 3 3" xfId="1400"/>
    <cellStyle name="链接单元格 3 2" xfId="1401"/>
    <cellStyle name="常规 2 2 2 2 6 2 2" xfId="1402"/>
    <cellStyle name="常规 2 2 3 6" xfId="1403"/>
    <cellStyle name="常规 3 2 2 3 4 2" xfId="1404"/>
    <cellStyle name="常规 4 2 3 2 2 2 2" xfId="1405"/>
    <cellStyle name="常规 3 3 5 2 3" xfId="1406"/>
    <cellStyle name="好_长沙 2" xfId="1407"/>
    <cellStyle name="常规 3 2 2 4 3 2" xfId="1408"/>
    <cellStyle name="常规 8 3 2 2 2 2" xfId="1409"/>
    <cellStyle name="常规 2 5 3 2" xfId="1410"/>
    <cellStyle name="常规 4 2 5 3" xfId="1411"/>
    <cellStyle name="常规 2 2 2 3 7" xfId="1412"/>
    <cellStyle name="常规 4 4 3 3" xfId="1413"/>
    <cellStyle name="常规 2 2 2 3 4 2" xfId="1414"/>
    <cellStyle name="好_2015年市本级全口径预算草案 - 副本 2" xfId="1415"/>
    <cellStyle name="40% - 强调文字颜色 5 5" xfId="1416"/>
    <cellStyle name="常规 3 7 2 2" xfId="1417"/>
    <cellStyle name="差_附件2 益阳市市级国有资本经营预算表(定稿)" xfId="1418"/>
    <cellStyle name="常规 3 2 2 2 2 2" xfId="1419"/>
    <cellStyle name="20% - 强调文字颜色 1 3 3" xfId="1420"/>
    <cellStyle name="好_湘潭 3" xfId="1421"/>
    <cellStyle name="常规 5 2 2 3" xfId="1422"/>
    <cellStyle name="常规 2 2 2 3 2 2 3 3" xfId="1423"/>
    <cellStyle name="常规 4 3 2 2 2 2" xfId="1424"/>
    <cellStyle name="常规 2 2 2 7 2 3" xfId="1425"/>
    <cellStyle name="常规 8 4 2 4" xfId="1426"/>
    <cellStyle name="常规 2 4 3 2 2 2 2" xfId="1427"/>
    <cellStyle name="常规 7 5 3 2" xfId="1428"/>
    <cellStyle name="常规 3 2 2 3 2 2 3" xfId="1429"/>
    <cellStyle name="常规 4 4 4 2" xfId="1430"/>
    <cellStyle name="常规 2 5 2 4 2 3" xfId="1431"/>
    <cellStyle name="常规 3 2 2 2 5 2 2" xfId="1432"/>
    <cellStyle name="千位分隔 4 5" xfId="1433"/>
    <cellStyle name="常规 3 4 4 2" xfId="1434"/>
    <cellStyle name="40% - 强调文字颜色 2 5" xfId="1435"/>
    <cellStyle name="好_长沙" xfId="1436"/>
    <cellStyle name="常规 8 3 2 2 2" xfId="1437"/>
    <cellStyle name="输入 4" xfId="1438"/>
    <cellStyle name="常规 3 3 4 4" xfId="1439"/>
    <cellStyle name="常规 2 4 2 4" xfId="1440"/>
    <cellStyle name="千位分隔 2 2 3 2 3" xfId="1441"/>
    <cellStyle name="常规 4 3 2 3 3" xfId="1442"/>
    <cellStyle name="常规 2 8 4" xfId="1443"/>
    <cellStyle name="常规 3 6" xfId="1444"/>
    <cellStyle name="计算 3" xfId="1445"/>
    <cellStyle name="常规 7 3 3" xfId="1446"/>
    <cellStyle name="常规 2 2 2 3 2" xfId="1447"/>
    <cellStyle name="千分位[0]_ 白土" xfId="1448"/>
    <cellStyle name="常规 5 2 3 3" xfId="1449"/>
    <cellStyle name="常规 2 2 2 3 2 2 4 3" xfId="1450"/>
    <cellStyle name="样式 1 2" xfId="1451"/>
    <cellStyle name="千位分隔 2 5" xfId="1452"/>
    <cellStyle name="千位分隔 2 3 3" xfId="1453"/>
    <cellStyle name="常规 2 2 2 3 3" xfId="1454"/>
    <cellStyle name="常规 2 2 2 3 2 3 2 2 2 2" xfId="1455"/>
    <cellStyle name="常规 4 3 2 3 2" xfId="1456"/>
    <cellStyle name="常规 3 3 6 2 2" xfId="1457"/>
    <cellStyle name="常规 2 2 2 2 2 6 3" xfId="1458"/>
    <cellStyle name="常规 2 2 2 3 2 4 2 2 2" xfId="1459"/>
    <cellStyle name="常规 2 3 2" xfId="1460"/>
    <cellStyle name="20% - 强调文字颜色 6 2 3 2" xfId="1461"/>
    <cellStyle name="常规 2 2 2 4 7" xfId="1462"/>
    <cellStyle name="差_附件2 益阳市市级国有资本经营预算表(4) 3" xfId="1463"/>
    <cellStyle name="千位分隔 2 5 2 2" xfId="1464"/>
    <cellStyle name="常规 2 2 2 4 2 2 3" xfId="1465"/>
    <cellStyle name="常规 2 2 2 3 2 6 2" xfId="1466"/>
    <cellStyle name="千位分隔 2 6 3" xfId="1467"/>
    <cellStyle name="常规 4 3 3" xfId="1468"/>
    <cellStyle name="常规 3 2 5 2 2 2" xfId="1469"/>
    <cellStyle name="常规 3 2 2 3 2 2 2 2" xfId="1470"/>
    <cellStyle name="常规 7 4 2 2 2" xfId="1471"/>
    <cellStyle name="常规 4 2 2 3 2 2 2" xfId="1472"/>
    <cellStyle name="常规 2 4 5 2 3" xfId="1473"/>
    <cellStyle name="千位分隔 6 2" xfId="1474"/>
    <cellStyle name="千位分隔 2 4 3" xfId="1475"/>
    <cellStyle name="常规 3 2 3 2 3" xfId="1476"/>
    <cellStyle name="常规 7 5 5" xfId="1477"/>
    <cellStyle name="常规 3 2 2 3 3" xfId="1478"/>
    <cellStyle name="千位分隔 6" xfId="1479"/>
    <cellStyle name="千位_1" xfId="1480"/>
    <cellStyle name="常规 2 2 6 2 3" xfId="1481"/>
    <cellStyle name="常规 3 4 3 2" xfId="1482"/>
    <cellStyle name="千位分隔 3 5" xfId="1483"/>
    <cellStyle name="常规 2 2 3 5" xfId="1484"/>
    <cellStyle name="常规 2 5 3 2 2 2" xfId="1485"/>
    <cellStyle name="常规 4 2 6 2 2" xfId="1486"/>
    <cellStyle name="烹拳_ +Foil &amp; -FOIL &amp; PAPER" xfId="1487"/>
    <cellStyle name="强调文字颜色 1 3" xfId="1488"/>
    <cellStyle name="常规 16 2" xfId="1489"/>
    <cellStyle name="强调文字颜色 3 3_2017年人大参阅资料（代表大会-定）1.14" xfId="1490"/>
    <cellStyle name="常规 3 2 2 2 4 2 3" xfId="1491"/>
    <cellStyle name="强调文字颜色 5 3_2017年人大参阅资料（代表大会-定）1.14" xfId="1492"/>
    <cellStyle name="强调文字颜色 6 2 3" xfId="1493"/>
    <cellStyle name="常规 3 9" xfId="1494"/>
    <cellStyle name="好_市本级 3 2" xfId="1495"/>
    <cellStyle name="常规 3 2 2 3 3 2 2" xfId="1496"/>
    <cellStyle name="常规 2 4 6 2 2" xfId="1497"/>
    <cellStyle name="货币[0] 3 2" xfId="1498"/>
    <cellStyle name="常规 3 3 2 2" xfId="1499"/>
    <cellStyle name="链接单元格 4 2" xfId="1500"/>
    <cellStyle name="常规 2 3 3 2 3" xfId="1501"/>
    <cellStyle name="常规 4 7 5" xfId="1502"/>
    <cellStyle name="差_附件2 益阳市市级国有资本经营预算表(定稿) 3" xfId="1503"/>
    <cellStyle name="常规 6 3 2 2" xfId="1504"/>
    <cellStyle name="常规 8 2 5" xfId="1505"/>
    <cellStyle name="常规 4 3 3 4" xfId="1506"/>
    <cellStyle name="常规 2 8 2" xfId="1507"/>
    <cellStyle name="常规 2 2 2 2 4 3" xfId="1508"/>
    <cellStyle name="常规 25" xfId="1509"/>
    <cellStyle name="常规 30" xfId="1510"/>
    <cellStyle name="常规 5 2" xfId="1511"/>
    <cellStyle name="常规 2 2 2 7 2" xfId="1512"/>
    <cellStyle name="20% - 强调文字颜色 5 3_2017年人大参阅资料（代表大会-定）1.14" xfId="1513"/>
    <cellStyle name="霓付 [0]_ +Foil &amp; -FOIL &amp; PAPER" xfId="1514"/>
    <cellStyle name="常规 2 6 5 2 2" xfId="1515"/>
    <cellStyle name="20% - 强调文字颜色 4 3 3" xfId="1516"/>
    <cellStyle name="常规 5 2 2 2" xfId="1517"/>
    <cellStyle name="常规 2 2 2 4 5" xfId="1518"/>
    <cellStyle name="常规 2 2 2 3 3 3" xfId="1519"/>
    <cellStyle name="常规 2 2 2 2 2 6 2 2" xfId="1520"/>
    <cellStyle name="标题 7" xfId="1521"/>
    <cellStyle name="常规 4 4 4" xfId="1522"/>
    <cellStyle name="常规 15 3" xfId="1523"/>
    <cellStyle name="常规 3 2 3 3 2 2" xfId="1524"/>
    <cellStyle name="常规 2 7 2 2 2 2" xfId="1525"/>
    <cellStyle name="常规 3 7" xfId="1526"/>
    <cellStyle name="好_高新区2015年上半年执行执行表 " xfId="1527"/>
    <cellStyle name="常规 8 4 5" xfId="1528"/>
    <cellStyle name="常规 3 2 3 4 2" xfId="1529"/>
    <cellStyle name="好_市本级 3" xfId="1530"/>
    <cellStyle name="常规 3 2 3 5 2 2" xfId="1531"/>
    <cellStyle name="40% - 强调文字颜色 4 2_2017年人大参阅资料（代表大会-定）1.14" xfId="1532"/>
    <cellStyle name="输入 5" xfId="1533"/>
    <cellStyle name="20% - 强调文字颜色 5 2 2" xfId="1534"/>
    <cellStyle name="常规 8 2 2 2 2 2" xfId="1535"/>
    <cellStyle name="常规 8 2 2 3" xfId="1536"/>
    <cellStyle name="常规 3 2 5 2 3" xfId="1537"/>
    <cellStyle name="千位分隔 8" xfId="1538"/>
    <cellStyle name="常规 6 5 5" xfId="1539"/>
    <cellStyle name="常规 3 2 2 2 3" xfId="1540"/>
    <cellStyle name="常规 3 4 2 2" xfId="1541"/>
    <cellStyle name="输出 3" xfId="1542"/>
    <cellStyle name="常规 2 6 2 2 2 2" xfId="1543"/>
    <cellStyle name="常规 2 3 4" xfId="1544"/>
    <cellStyle name="千位分隔 3 3 2" xfId="1545"/>
    <cellStyle name="常规 3 3 4 3" xfId="1546"/>
    <cellStyle name="输入 3" xfId="1547"/>
    <cellStyle name="常规 2 2 3 3 2" xfId="1548"/>
    <cellStyle name="常规 7 3 2" xfId="1549"/>
    <cellStyle name="常规 4 2 2 2 4" xfId="1550"/>
    <cellStyle name="计算 2" xfId="1551"/>
    <cellStyle name="常规 10_2017年人大参阅资料（代表大会-定）1.14" xfId="1552"/>
    <cellStyle name="常规 3 4 2 2 2" xfId="1553"/>
    <cellStyle name="常规 2 4 2 2 2 2 2 2" xfId="1554"/>
    <cellStyle name="常规 11 5 2 2" xfId="1555"/>
    <cellStyle name="常规 9 3 2 2 2" xfId="1556"/>
    <cellStyle name="千位分隔 3 3 3" xfId="1557"/>
    <cellStyle name="常规 2 3 5" xfId="1558"/>
    <cellStyle name="常规 4 3 3 2" xfId="1559"/>
    <cellStyle name="千位分隔 3 6 2 2" xfId="1560"/>
    <cellStyle name="常规 2 6 4 2" xfId="1561"/>
    <cellStyle name="常规 2 2 2 5 2 2 2" xfId="1562"/>
    <cellStyle name="常规 4 3 3 3" xfId="1563"/>
    <cellStyle name="好_武陵 3" xfId="1564"/>
    <cellStyle name="常规 2 2 2 2 4 2" xfId="1565"/>
    <cellStyle name="常规 6 2 2 2 2 2" xfId="1566"/>
    <cellStyle name="千位分隔 2 7" xfId="1567"/>
    <cellStyle name="常规 4 2 2 2 2 2" xfId="1568"/>
    <cellStyle name="强调文字颜色 4 2 4 2" xfId="1569"/>
    <cellStyle name="好_2015年上半年执行执行表格(8.27常委会)" xfId="1570"/>
    <cellStyle name="常规 8 3 3" xfId="1571"/>
    <cellStyle name="常规 2 2 3 6 2" xfId="1572"/>
    <cellStyle name="千位分隔[0] 2" xfId="1573"/>
    <cellStyle name="常规 2 6 7" xfId="1574"/>
    <cellStyle name="常规 7 2 2 2" xfId="1575"/>
    <cellStyle name="常规 4 3 5" xfId="1576"/>
    <cellStyle name="常规 3 2 2 2 4 2 2" xfId="1577"/>
    <cellStyle name="常规 2 4 2 2 2 2 3" xfId="1578"/>
    <cellStyle name="常规 3 2 4 3 2" xfId="1579"/>
    <cellStyle name="常规 8 6 4" xfId="1580"/>
    <cellStyle name="好_岳阳楼区11年地方财政预算表 3 2" xfId="1581"/>
    <cellStyle name="常规 3 2 3 3 3" xfId="1582"/>
    <cellStyle name="好_武陵 2" xfId="1583"/>
    <cellStyle name="常规 2 4 3 3 3" xfId="1584"/>
    <cellStyle name="常规 4 3 2 2 2" xfId="1585"/>
    <cellStyle name="常规 4 2 4 2 2" xfId="1586"/>
    <cellStyle name="强调文字颜色 6 2 4" xfId="1587"/>
    <cellStyle name="常规 3 2 2 3 3 2 3" xfId="1588"/>
    <cellStyle name="常规 4 3" xfId="1589"/>
    <cellStyle name="常规 6 4 2 2" xfId="1590"/>
    <cellStyle name="好_市本级" xfId="1591"/>
    <cellStyle name="警告文本 3_2017年人大参阅资料（代表大会-定）1.14" xfId="1592"/>
    <cellStyle name="常规 4 6 3" xfId="1593"/>
    <cellStyle name="常规 5 3" xfId="1594"/>
    <cellStyle name="千位分隔 2 5 2 3" xfId="1595"/>
    <cellStyle name="常规 2 2 2 5 2 3" xfId="1596"/>
    <cellStyle name="常规 2 2 2 3 2 6 3" xfId="1597"/>
    <cellStyle name="常规 5 5 3" xfId="1598"/>
    <cellStyle name="常规 3 4 4" xfId="1599"/>
    <cellStyle name="常规 3 3 4" xfId="1600"/>
    <cellStyle name="千位分隔 4 3 2" xfId="1601"/>
    <cellStyle name="好_2015年市本级全口径预算草案 - 副本" xfId="1602"/>
    <cellStyle name="常规 2 2 2 3 2 3 2 2 2" xfId="1603"/>
    <cellStyle name="好 4" xfId="1604"/>
    <cellStyle name="常规 4 2 2 3 3" xfId="1605"/>
    <cellStyle name="常规 4 8" xfId="1606"/>
    <cellStyle name="强调文字颜色 6 3" xfId="1607"/>
    <cellStyle name="常规 4 2 5 2 2" xfId="1608"/>
    <cellStyle name="常规 2 2 2 3 6 2" xfId="1609"/>
    <cellStyle name="常规 2 3 4 3" xfId="1610"/>
    <cellStyle name="60% - 强调文字颜色 6 3_2017年人大参阅资料（代表大会-定）1.14" xfId="1611"/>
    <cellStyle name="千位分隔 3 3 2 3" xfId="1612"/>
    <cellStyle name="常规 7 3_执行14预算15年人代会报表（主席团100份1.16定稿）" xfId="1613"/>
    <cellStyle name="强调文字颜色 6 2 2" xfId="1614"/>
    <cellStyle name="常规 4 2 3 3" xfId="1615"/>
    <cellStyle name="常规 3 2 7 2" xfId="1616"/>
    <cellStyle name="常规 8 2 2 4" xfId="1617"/>
    <cellStyle name="警告文本 3 2" xfId="1618"/>
    <cellStyle name="常规 3 2 3 6 2" xfId="1619"/>
    <cellStyle name="常规 2 2 2 4 4 2 2" xfId="1620"/>
    <cellStyle name="常规 2 2 2 3 2 2 6" xfId="1621"/>
    <cellStyle name="常规 3 2 2 2 3 3" xfId="1622"/>
    <cellStyle name="常规 2 9 3" xfId="1623"/>
    <cellStyle name="常规 7 2_执行14预算15年人代会报表（主席团100份1.16定稿）" xfId="1624"/>
    <cellStyle name="常规 3 2 2 3 7" xfId="1625"/>
    <cellStyle name="常规 5 2 3 2 2" xfId="1626"/>
    <cellStyle name="常规 7 9" xfId="1627"/>
    <cellStyle name="常规_预算执行2000预算2001" xfId="1628"/>
    <cellStyle name="常规 6 3 2 3" xfId="1629"/>
    <cellStyle name="常规 4 2 3 3 2" xfId="1630"/>
    <cellStyle name="汇总 3 3" xfId="1631"/>
    <cellStyle name="常规 8 2 6" xfId="1632"/>
    <cellStyle name="常规 3 2 3 2 4" xfId="1633"/>
    <cellStyle name="千位分隔 7" xfId="1634"/>
    <cellStyle name="40% - 强调文字颜色 4 2 4 2" xfId="1635"/>
    <cellStyle name="小数" xfId="1636"/>
    <cellStyle name="常规 2 2 2 2 5 2 2" xfId="1637"/>
    <cellStyle name="常规 8 2 7" xfId="1638"/>
    <cellStyle name="常规 15 2" xfId="1639"/>
    <cellStyle name="常规 2 6 2 2 2 3" xfId="1640"/>
    <cellStyle name="常规 2 5 3 2 2 3" xfId="1641"/>
    <cellStyle name="普通_ 白土" xfId="1642"/>
    <cellStyle name="千位分隔 6 2 2 2" xfId="1643"/>
    <cellStyle name="常规 4 7 3" xfId="1644"/>
    <cellStyle name="常规 4 2 2 3 2 3" xfId="1645"/>
    <cellStyle name="常规 6 2 2" xfId="1646"/>
    <cellStyle name="常规 4 2 3 5" xfId="1647"/>
    <cellStyle name="常规 2 3 2 4 2 2 2" xfId="1648"/>
    <cellStyle name="常规 7 4 2" xfId="1649"/>
    <cellStyle name="强调文字颜色 1 2 4 2" xfId="1650"/>
    <cellStyle name="常规 3 2 2 5 2 2 2" xfId="1651"/>
    <cellStyle name="常规 3 3 4 2 2 2" xfId="1652"/>
    <cellStyle name="常规 3 2 3 3 2 3" xfId="1653"/>
    <cellStyle name="常规 3 2 2 2 4" xfId="1654"/>
    <cellStyle name="千位分隔 2 6" xfId="1655"/>
    <cellStyle name="常规 6 6" xfId="1656"/>
    <cellStyle name="强调文字颜色 1 3 3" xfId="1657"/>
    <cellStyle name="60% - 强调文字颜色 5 3" xfId="1658"/>
    <cellStyle name="常规 9 2 3 3" xfId="1659"/>
    <cellStyle name="检查单元格 3_2017年人大参阅资料（代表大会-定）1.14" xfId="1660"/>
    <cellStyle name="40% - 强调文字颜色 1 2" xfId="1661"/>
    <cellStyle name="常规 6 3 2 2 2" xfId="1662"/>
    <cellStyle name="输入 4 2" xfId="1663"/>
    <cellStyle name="常规 5 4 2 3" xfId="1664"/>
    <cellStyle name="常规 3 4" xfId="1665"/>
    <cellStyle name="20% - 强调文字颜色 6 3 4" xfId="1666"/>
    <cellStyle name="常规 2 4 6 2" xfId="1667"/>
    <cellStyle name="통화_BOILER-CO1" xfId="1668"/>
    <cellStyle name="检查单元格 2" xfId="1669"/>
    <cellStyle name="常规 4 2 5 2 2 2" xfId="1670"/>
    <cellStyle name="强调文字颜色 6 3 2" xfId="1671"/>
    <cellStyle name="常规 42" xfId="1672"/>
    <cellStyle name="常规 2 3 2 6" xfId="1673"/>
    <cellStyle name="注释 3 3" xfId="1674"/>
    <cellStyle name="未定义" xfId="1675"/>
    <cellStyle name="输出 2 3" xfId="1676"/>
    <cellStyle name="强调文字颜色 2 3" xfId="1677"/>
    <cellStyle name="常规 17 2" xfId="1678"/>
    <cellStyle name="常规 7 6 2" xfId="1679"/>
    <cellStyle name="差_长沙 3" xfId="1680"/>
    <cellStyle name="常规 3 2 2 2 3 2" xfId="1681"/>
    <cellStyle name="常规 2 2 2 3 2 2 5" xfId="1682"/>
    <cellStyle name="千位分隔 3 5 2 2 2" xfId="1683"/>
    <cellStyle name="常规 2 5 4 2 2" xfId="1684"/>
    <cellStyle name="常规 8 2 3 2 2 2" xfId="1685"/>
    <cellStyle name="好_长沙_执行14预算15年人代会报表（主席团100份1.16定稿）" xfId="1686"/>
    <cellStyle name="常规 4 6 4" xfId="1687"/>
    <cellStyle name="常规 6 2 5" xfId="1688"/>
    <cellStyle name="常规 2 5 6 2" xfId="1689"/>
    <cellStyle name="千位分隔 2 2 4" xfId="1690"/>
    <cellStyle name="常规 3 3 7" xfId="1691"/>
    <cellStyle name="常规 6 2 4" xfId="1692"/>
    <cellStyle name="千位分隔 2 2 3 2" xfId="1693"/>
    <cellStyle name="常规 3 3 6 2" xfId="1694"/>
    <cellStyle name="Header2" xfId="1695"/>
    <cellStyle name="千位分隔 9" xfId="1696"/>
    <cellStyle name="常规 6 2 3 2" xfId="1697"/>
    <cellStyle name="常规 6 3 3" xfId="1698"/>
    <cellStyle name="常规 2 2 4 2 2 2 2" xfId="1699"/>
    <cellStyle name="好_岳塘区 2" xfId="1700"/>
    <cellStyle name="千位分隔 2 2 2 3" xfId="1701"/>
    <cellStyle name="常规 2 6 2" xfId="1702"/>
    <cellStyle name="常规 3 3 5 3" xfId="1703"/>
    <cellStyle name="常规 6 2 2 3" xfId="1704"/>
    <cellStyle name="常规 4 3 3 2 2 2" xfId="1705"/>
    <cellStyle name="千位分隔 2 2 2 2" xfId="1706"/>
    <cellStyle name="千位分隔 2 3 2" xfId="1707"/>
    <cellStyle name="数字 2" xfId="1708"/>
    <cellStyle name="常规 2 2 2 3 5 2" xfId="1709"/>
    <cellStyle name="常规 2 2 2 3 2 2 2 2 2" xfId="1710"/>
    <cellStyle name="差_市本级 2" xfId="1711"/>
    <cellStyle name="常规 6 2 2 2" xfId="1712"/>
    <cellStyle name="注释 4" xfId="1713"/>
    <cellStyle name="常规 5 2 4" xfId="1714"/>
    <cellStyle name="千位分隔 6 2 2" xfId="1715"/>
    <cellStyle name="千位分隔 5" xfId="1716"/>
    <cellStyle name="常规 2 2 6 2 2" xfId="1717"/>
    <cellStyle name="常规 7 3 5" xfId="1718"/>
    <cellStyle name="常规 3 2 2 3 2" xfId="1719"/>
    <cellStyle name="常规 3 3 2 3 2" xfId="1720"/>
    <cellStyle name="警告文本 4" xfId="1721"/>
    <cellStyle name="常规 2 5 4 2 2 2" xfId="1722"/>
    <cellStyle name="常规 4 3 6 2 2" xfId="1723"/>
    <cellStyle name="常规 2 2 3 2 3 2 2" xfId="1724"/>
    <cellStyle name="常规 2 2 3 7" xfId="1725"/>
    <cellStyle name="常规 5 2 5" xfId="1726"/>
    <cellStyle name="千位分隔 6 2 3" xfId="1727"/>
    <cellStyle name="常规 5 2 3 2" xfId="1728"/>
    <cellStyle name="强调文字颜色 2 2 2" xfId="1729"/>
    <cellStyle name="常规 2 2 2 3 2 2 4 2" xfId="1730"/>
    <cellStyle name="常规 5 2 2 2 3" xfId="1731"/>
    <cellStyle name="千位分隔 2 5 2 2 2" xfId="1732"/>
    <cellStyle name="常规 5 3 2 3" xfId="1733"/>
    <cellStyle name="常规 2 2 3 2 3 2" xfId="1734"/>
    <cellStyle name="常规 2 2 2 3 2 4 2 3" xfId="1735"/>
    <cellStyle name="常规 4 3 6 2" xfId="1736"/>
    <cellStyle name="常规 2 5 6" xfId="1737"/>
    <cellStyle name="常规 4 6 2 2" xfId="1738"/>
    <cellStyle name="常规 4 2 2 4 2" xfId="1739"/>
    <cellStyle name="常规 5 7" xfId="1740"/>
    <cellStyle name="常规 3 7 3" xfId="1741"/>
    <cellStyle name="常规 4 3 5 2 3" xfId="1742"/>
    <cellStyle name="常规 4 3 4" xfId="1743"/>
    <cellStyle name="常规 5 6" xfId="1744"/>
    <cellStyle name="强调文字颜色 1 2 3" xfId="1745"/>
    <cellStyle name="60% - 强调文字颜色 4 3" xfId="1746"/>
    <cellStyle name="常规 4 3 3 2 2" xfId="1747"/>
    <cellStyle name="差 2" xfId="1748"/>
    <cellStyle name="常规 5 5 2 2" xfId="1749"/>
    <cellStyle name="常规 5 5 2" xfId="1750"/>
    <cellStyle name="常规 2 2 2 3 2 5 3" xfId="1751"/>
    <cellStyle name="常规 5 5" xfId="1752"/>
    <cellStyle name="强调文字颜色 1 2 2" xfId="1753"/>
    <cellStyle name="60% - 强调文字颜色 4 2" xfId="1754"/>
    <cellStyle name="常规 5 4 3" xfId="1755"/>
    <cellStyle name="强调文字颜色 4 2" xfId="1756"/>
    <cellStyle name="常规 2 2 2 5 2 2" xfId="1757"/>
    <cellStyle name="输出 4 2" xfId="1758"/>
    <cellStyle name="常规 4 3 2 2 3" xfId="1759"/>
    <cellStyle name="常规 7 7" xfId="1760"/>
    <cellStyle name="千位分隔 2 2 3 2 2 2" xfId="1761"/>
    <cellStyle name="常规 2 4 2 3 2" xfId="1762"/>
    <cellStyle name="常规 3 2 2 2 2" xfId="1763"/>
    <cellStyle name="常规 6 5 4" xfId="1764"/>
    <cellStyle name="好_大通湖2013年调整预算表" xfId="1765"/>
    <cellStyle name="标题 2 3 2" xfId="1766"/>
    <cellStyle name="好_长沙 3" xfId="1767"/>
    <cellStyle name="千位分季_新建 Microsoft Excel 工作表" xfId="1768"/>
    <cellStyle name="常规 2 2 2 3 2 4 2 2" xfId="1769"/>
    <cellStyle name="常规 5 4" xfId="1770"/>
    <cellStyle name="常规 2 3 3 3 2" xfId="1771"/>
    <cellStyle name="千位分隔 11" xfId="1772"/>
    <cellStyle name="常规 2 5 2 2 2 2 2 2" xfId="1773"/>
    <cellStyle name="40% - 强调文字颜色 2 2 3_2017年人大参阅资料（代表大会-定）1.14" xfId="1774"/>
    <cellStyle name="常规 2 4 4 2 3" xfId="1775"/>
    <cellStyle name="常规 4 2 8" xfId="1776"/>
    <cellStyle name="常规 2 5 3 3" xfId="1777"/>
    <cellStyle name="常规 3 2 9" xfId="1778"/>
    <cellStyle name="千位分隔 10" xfId="1779"/>
    <cellStyle name="强调文字颜色 4 3 2" xfId="1780"/>
    <cellStyle name="常规 4 2 7" xfId="1781"/>
    <cellStyle name="常规 4 9" xfId="1782"/>
    <cellStyle name="콤마_BOILER-CO1" xfId="1783"/>
    <cellStyle name="常规 2 2 2 2 2 2" xfId="1784"/>
    <cellStyle name="常规 8 4" xfId="1785"/>
    <cellStyle name="常规 4 2 6" xfId="1786"/>
    <cellStyle name="常规 3 3 3 2 3" xfId="1787"/>
    <cellStyle name="常规 8 3" xfId="1788"/>
    <cellStyle name="常规 2 5 4 2 3" xfId="1789"/>
    <cellStyle name="常规 4 3 6 3" xfId="1790"/>
    <cellStyle name="常规 4 7" xfId="1791"/>
    <cellStyle name="常规_市本级2012年预算(12.10)" xfId="1792"/>
    <cellStyle name="常规 8 2 2 2 2 2 2" xfId="1793"/>
    <cellStyle name="常规 4 6" xfId="1794"/>
    <cellStyle name="60% - 强调文字颜色 3 3" xfId="1795"/>
    <cellStyle name="常规 2 5 9" xfId="1796"/>
    <cellStyle name="常规 2 3 3" xfId="1797"/>
    <cellStyle name="常规 3 4 3 4" xfId="1798"/>
    <cellStyle name="常规 2 9 2 2" xfId="1799"/>
    <cellStyle name="40% - 强调文字颜色 6 2 3" xfId="1800"/>
    <cellStyle name="常规 3 3 3 4" xfId="1801"/>
    <cellStyle name="强调文字颜色 5 2 4" xfId="1802"/>
    <cellStyle name="常规 4 2 3 2 2" xfId="1803"/>
    <cellStyle name="汇总 2 3" xfId="1804"/>
    <cellStyle name="常规 3 2 3 4 2 2 2" xfId="1805"/>
    <cellStyle name="常规 4 5 2" xfId="1806"/>
    <cellStyle name="常规 3 2 2 2 2 3 2 2" xfId="1807"/>
    <cellStyle name="常规 7 4" xfId="1808"/>
    <cellStyle name="常规 4 4" xfId="1809"/>
    <cellStyle name="常规 6 4 2 3" xfId="1810"/>
    <cellStyle name="常规 2 9 2 2 2" xfId="1811"/>
    <cellStyle name="千位分隔 2 5 3" xfId="1812"/>
    <cellStyle name="常规 2 2 2 5 3" xfId="1813"/>
    <cellStyle name="常规 3 4 2" xfId="1814"/>
    <cellStyle name="样式 1 2 3" xfId="1815"/>
    <cellStyle name="常规 3 4 2 2 3" xfId="1816"/>
    <cellStyle name="常规 5 4 2 2" xfId="1817"/>
    <cellStyle name="常规 4 3 5 2 2 2" xfId="1818"/>
    <cellStyle name="常规 6 5 3" xfId="1819"/>
    <cellStyle name="警告文本 3" xfId="1820"/>
    <cellStyle name="常规 3 2 2 3 2 2 2 3" xfId="1821"/>
    <cellStyle name="常规 3 3 3 2 2 2" xfId="1822"/>
    <cellStyle name="常规 8 2 2" xfId="1823"/>
    <cellStyle name="常规 2 2 2 3 2 2 2 2 2 3" xfId="1824"/>
    <cellStyle name="常规 3 3_执行14预算15年人代会报表（主席团100份1.16定稿）" xfId="1825"/>
    <cellStyle name="常规 4 2 2 3 2 2" xfId="1826"/>
    <cellStyle name="常规 4 7 2" xfId="1827"/>
    <cellStyle name="常规 5 8" xfId="1828"/>
    <cellStyle name="常规 2 2 2 9 2 2" xfId="1829"/>
    <cellStyle name="常规 4 2 2 4 3" xfId="1830"/>
    <cellStyle name="常规 4 4 3 2 2" xfId="1831"/>
    <cellStyle name="常规 4 4 3 2" xfId="1832"/>
    <cellStyle name="40% - 强调文字颜色 5 4" xfId="1833"/>
    <cellStyle name="千位分隔 2 5 2" xfId="1834"/>
    <cellStyle name="常规 6 4 4" xfId="1835"/>
    <cellStyle name="常规 3 2 2 2 6" xfId="1836"/>
    <cellStyle name="常规 6 8" xfId="1837"/>
    <cellStyle name="常规 2 2 2 2 3 2 2 2" xfId="1838"/>
    <cellStyle name="强调文字颜色 4 3 3" xfId="1839"/>
    <cellStyle name="常规 9 4 2 2" xfId="1840"/>
    <cellStyle name="常规 4 2 2 2 2 3" xfId="1841"/>
    <cellStyle name="千位分隔 2 8" xfId="1842"/>
    <cellStyle name="常规 2 5 2 2 2 2" xfId="1843"/>
    <cellStyle name="常规 3 2 2 2 5" xfId="1844"/>
    <cellStyle name="常规 6 7" xfId="1845"/>
    <cellStyle name="常规 2 4 2 6 3" xfId="1846"/>
    <cellStyle name="표준_0N-HANDLING " xfId="1847"/>
    <cellStyle name="常规 4 2 2 2" xfId="1848"/>
    <cellStyle name="常规 7 2 2" xfId="1849"/>
    <cellStyle name="常规 2 2 2 3 4 2 3" xfId="1850"/>
    <cellStyle name="常规 4 4 2 2 2" xfId="1851"/>
    <cellStyle name="适中 4 2" xfId="1852"/>
    <cellStyle name="常规 3 3 2 2 2 2 2" xfId="1853"/>
    <cellStyle name="常规 3 2 10" xfId="1854"/>
    <cellStyle name="强调文字颜色 2 3_2017年人大参阅资料（代表大会-定）1.14" xfId="1855"/>
    <cellStyle name="常规 4 4 2 2 3" xfId="1856"/>
    <cellStyle name="常规 6 4 2" xfId="1857"/>
    <cellStyle name="汇总 4 2" xfId="1858"/>
    <cellStyle name="千位分隔 4 2 2" xfId="1859"/>
    <cellStyle name="好_岳阳楼区11年地方财政预算表" xfId="1860"/>
    <cellStyle name="常规 3 2 4" xfId="1861"/>
    <cellStyle name="常规 3 2 3 2" xfId="1862"/>
    <cellStyle name="20% - 强调文字颜色 6 3_2017年人大参阅资料（代表大会-定）1.14" xfId="1863"/>
    <cellStyle name="常规 2 2 3 5 2 2" xfId="1864"/>
    <cellStyle name="常规 2 2 3 4 3" xfId="1865"/>
    <cellStyle name="常规 2 2 3 3" xfId="1866"/>
    <cellStyle name="千位分隔 3 3" xfId="1867"/>
    <cellStyle name="千位分隔 2 2 7" xfId="1868"/>
    <cellStyle name="常规 8 2 3" xfId="1869"/>
    <cellStyle name="常规 3 2 8 2" xfId="1870"/>
    <cellStyle name="常规 2 2 2 2 7" xfId="1871"/>
    <cellStyle name="千位分隔 2 2 6 2 2" xfId="1872"/>
    <cellStyle name="常规 2 7 2 3" xfId="1873"/>
    <cellStyle name="40% - 强调文字颜色 4 2 4" xfId="1874"/>
    <cellStyle name="常规 2 2 3 6 2 2" xfId="1875"/>
    <cellStyle name="千位分隔[0] 2 2" xfId="1876"/>
    <cellStyle name="40% - 强调文字颜色 3 3_2017年人大参阅资料（代表大会-定）1.14" xfId="1877"/>
    <cellStyle name="常规 4 2 3" xfId="1878"/>
    <cellStyle name="常规 3 2 2 9" xfId="1879"/>
    <cellStyle name="常规 4 5" xfId="1880"/>
    <cellStyle name="60% - 强调文字颜色 3 2" xfId="1881"/>
    <cellStyle name="20% - 强调文字颜色 3 3 3" xfId="1882"/>
    <cellStyle name="常规 2 5 8" xfId="1883"/>
    <cellStyle name="差_2015年市本级全口径预算草案 - 副本 2" xfId="1884"/>
    <cellStyle name="常规 2 5 6 3" xfId="1885"/>
    <cellStyle name="千位分隔 2 2 5" xfId="1886"/>
    <cellStyle name="常规 9 2 3 2 2" xfId="1887"/>
    <cellStyle name="常规 2 2 3 4 2 2 2" xfId="1888"/>
    <cellStyle name="强调文字颜色 1 2 4" xfId="1889"/>
    <cellStyle name="常规 3 2 2 3 5 2 2 2" xfId="1890"/>
    <cellStyle name="常规 3 2 2 5 2 2" xfId="1891"/>
    <cellStyle name="好_德山" xfId="1892"/>
    <cellStyle name="常规 2 2 2 9 3" xfId="1893"/>
    <cellStyle name="常规 2 2 2 9 2" xfId="1894"/>
    <cellStyle name="常规 2 2 2 8 2" xfId="1895"/>
    <cellStyle name="强调文字颜色 4 3" xfId="1896"/>
    <cellStyle name="常规 2 2 2 7 3" xfId="1897"/>
    <cellStyle name="常规 2 2 2 7 2 2 2" xfId="1898"/>
    <cellStyle name="强调文字颜色 4 2 2" xfId="1899"/>
    <cellStyle name="常规 2 2 2 6 2 3" xfId="1900"/>
    <cellStyle name="强调文字颜色 3 2 2" xfId="1901"/>
    <cellStyle name="常规 2 5 3 3 3" xfId="1902"/>
    <cellStyle name="常规 2 5 2 3 2" xfId="1903"/>
    <cellStyle name="千位分隔 2 2 4 2 2 2" xfId="1904"/>
    <cellStyle name="常规 2 2 2 2 4 2 2 2" xfId="1905"/>
    <cellStyle name="常规 2 2 2 5 4" xfId="1906"/>
    <cellStyle name="输入 2" xfId="1907"/>
    <cellStyle name="千位分隔 4 3 2 2" xfId="1908"/>
    <cellStyle name="常规 3 3 4 2" xfId="1909"/>
    <cellStyle name="常规 2 2 2 5 3 2 2" xfId="1910"/>
    <cellStyle name="常规 2 8" xfId="1911"/>
    <cellStyle name="常规 2 5 2 3 3" xfId="1912"/>
    <cellStyle name="常规 2 2 2 4 5 3" xfId="1913"/>
    <cellStyle name="常规 2 2 2 4 5 2 2 2" xfId="1914"/>
    <cellStyle name="常规 2 2 2 4 5 2" xfId="1915"/>
    <cellStyle name="常规 2 2 2 3 2 2 3 2 2" xfId="1916"/>
    <cellStyle name="常规 2 2 2 4 4 3" xfId="1917"/>
    <cellStyle name="常规 3 2 3 7" xfId="1918"/>
    <cellStyle name="常规 2 2 2 4 4" xfId="1919"/>
    <cellStyle name="常规 2 3 2 3 2 2" xfId="1920"/>
    <cellStyle name="常规 2 2 2 4 3 3" xfId="1921"/>
    <cellStyle name="常规 3 2 2 7" xfId="1922"/>
    <cellStyle name="常规 2 3 5 2 2 2" xfId="1923"/>
    <cellStyle name="40% - 强调文字颜色 6 2 4 2" xfId="1924"/>
    <cellStyle name="千位分隔 2 2 2" xfId="1925"/>
    <cellStyle name="常规 2 2 2 4 2 4" xfId="1926"/>
    <cellStyle name="常规_全省收入" xfId="1927"/>
    <cellStyle name="常规 3 2 3 4 2 2" xfId="1928"/>
    <cellStyle name="常规 2 2 2 4 2 2 2" xfId="1929"/>
    <cellStyle name="常规 3 2 2 3 4 3" xfId="1930"/>
    <cellStyle name="常规 2 2 2 4 2 2" xfId="1931"/>
    <cellStyle name="常规_2014年本级基金支出" xfId="1932"/>
    <cellStyle name="常规 2 2 2 4 2" xfId="1933"/>
    <cellStyle name="常规 4 3 5 2 2" xfId="1934"/>
    <cellStyle name="常规 2 3 6 2" xfId="1935"/>
    <cellStyle name="常规 2 6 7 2 2" xfId="1936"/>
    <cellStyle name="警告文本 2 3" xfId="1937"/>
    <cellStyle name="链接单元格 2 2" xfId="1938"/>
    <cellStyle name="常规 4 2 2 4 2 3" xfId="1939"/>
    <cellStyle name="常规 2 2 2 3 6" xfId="1940"/>
    <cellStyle name="样式 1 2 2" xfId="1941"/>
    <cellStyle name="常规 2 2 2 3 5 3" xfId="1942"/>
    <cellStyle name="常规 2 2 2 3 2 2 2 2 3" xfId="1943"/>
    <cellStyle name="常规 2 2 2 3 5" xfId="1944"/>
    <cellStyle name="常规 6 4" xfId="1945"/>
    <cellStyle name="常规 2 2 2 3 3 2 3" xfId="1946"/>
    <cellStyle name="好 2 2" xfId="1947"/>
    <cellStyle name="常规 7_长沙" xfId="1948"/>
    <cellStyle name="常规 2 2 2 3 3 2 2 3" xfId="1949"/>
    <cellStyle name="常规 2 2 2 3 2 2 6 2" xfId="1950"/>
    <cellStyle name="常规 2 2 2 3 3 2 2 2 2" xfId="1951"/>
    <cellStyle name="常规 2 5 2 5 2 3" xfId="1952"/>
    <cellStyle name="常规 3 2 2 2 5 3" xfId="1953"/>
    <cellStyle name="常规 2 2 2 3 3 2" xfId="1954"/>
    <cellStyle name="40% - 强调文字颜色 4 5" xfId="1955"/>
    <cellStyle name="常规 2 2 2 4 5 2 2" xfId="1956"/>
    <cellStyle name="常规 2 2 2 3 2 6 4" xfId="1957"/>
    <cellStyle name="好 3_2017年人大参阅资料（代表大会-定）1.14" xfId="1958"/>
    <cellStyle name="千位分隔 2 2 3 2 2" xfId="1959"/>
    <cellStyle name="常规 2 4 2 3" xfId="1960"/>
    <cellStyle name="40% - 强调文字颜色 1 2 4" xfId="1961"/>
    <cellStyle name="常规 2 2 2 3 2 5 2 3" xfId="1962"/>
    <cellStyle name="常规 2 2 3 2 2 2" xfId="1963"/>
    <cellStyle name="常规 2 2 2 2 2" xfId="1964"/>
    <cellStyle name="强调文字颜色 6 3 3" xfId="1965"/>
    <cellStyle name="检查单元格 3" xfId="1966"/>
    <cellStyle name="千位分隔 2 2 5 2" xfId="1967"/>
    <cellStyle name="常规 2 2 2 2 5 2" xfId="1968"/>
    <cellStyle name="常规 2 3 2 2 3 3" xfId="1969"/>
    <cellStyle name="注释 2 3" xfId="1970"/>
    <cellStyle name="常规 2 2 2 3 2 5 2 2" xfId="1971"/>
    <cellStyle name="常规 2 2 2 3 2 5 2" xfId="1972"/>
    <cellStyle name="常规 2 2 2 3 2 4 3" xfId="1973"/>
    <cellStyle name="常规_Book1" xfId="1974"/>
    <cellStyle name="常规 2 5 2 2 2" xfId="1975"/>
    <cellStyle name="40% - 强调文字颜色 2 2 3 2" xfId="1976"/>
    <cellStyle name="常规 2 5 2 2" xfId="1977"/>
    <cellStyle name="40% - 强调文字颜色 2 2 3" xfId="1978"/>
    <cellStyle name="常规 2 2 2 4 3" xfId="1979"/>
    <cellStyle name="差_2015年上半年执行执行表格(8.27常委会)" xfId="1980"/>
    <cellStyle name="常规 2 4 5 2" xfId="1981"/>
    <cellStyle name="千位分隔 3 4 3" xfId="1982"/>
    <cellStyle name="常规 2 4 5" xfId="1983"/>
    <cellStyle name="千位分隔 3 4 2 3" xfId="1984"/>
    <cellStyle name="常规 2 4 4 3" xfId="1985"/>
    <cellStyle name="常规 3 2 2 2 3 2 3" xfId="1986"/>
    <cellStyle name="常规 2 2 2 3 2 2 5 3" xfId="1987"/>
    <cellStyle name="常规 2 2 2 3 2 2 5 2 2 2" xfId="1988"/>
    <cellStyle name="千位分隔 3 4 2 2 2" xfId="1989"/>
    <cellStyle name="常规 2 4 4 2 2" xfId="1990"/>
    <cellStyle name="常规 2 2 2 3 2 2 5 2 2" xfId="1991"/>
    <cellStyle name="常规 3 2 2 2 3 2 2 2" xfId="1992"/>
    <cellStyle name="常规 3 2 2 2 3 2 2" xfId="1993"/>
    <cellStyle name="常规 2 2 2 3 2 2 5 2" xfId="1994"/>
    <cellStyle name="常规 2 4 3 3" xfId="1995"/>
    <cellStyle name="常规 2 4 3 2" xfId="1996"/>
    <cellStyle name="常规 2 2 2 3 2 2 3 2 3" xfId="1997"/>
    <cellStyle name="常规 2 7 2 2 2" xfId="1998"/>
    <cellStyle name="常规 2 4 2 2 2" xfId="1999"/>
    <cellStyle name="常规 2 2 2 3 2 2 3 2" xfId="2000"/>
    <cellStyle name="常规_2013年预算表格(3月15报省表内公式表)" xfId="2001"/>
    <cellStyle name="常规 2 4 2 2" xfId="2002"/>
    <cellStyle name="40% - 强调文字颜色 1 2 3" xfId="2003"/>
    <cellStyle name="常规 6 2 3 3" xfId="2004"/>
    <cellStyle name="常规 2 2 2 3 2 2 2 3 2" xfId="2005"/>
    <cellStyle name="常规 2 2 2 3 2 4" xfId="2006"/>
    <cellStyle name="常规 8 4_执行14预算15年人代会报表（主席团100份1.16定稿）" xfId="2007"/>
    <cellStyle name="常规 2 2 2 3" xfId="2008"/>
    <cellStyle name="常规 2 3 6 2 2" xfId="2009"/>
    <cellStyle name="常规 2 7 3" xfId="2010"/>
    <cellStyle name="警告文本 2 3 2" xfId="2011"/>
    <cellStyle name="常规 2 2 2 2 6" xfId="2012"/>
    <cellStyle name="常规 8 10" xfId="2013"/>
    <cellStyle name="常规 2 2 2 2 5 2 2 2" xfId="2014"/>
    <cellStyle name="汇总 3_2017年人大参阅资料（代表大会-定）1.14" xfId="2015"/>
    <cellStyle name="常规 3 2 2 2" xfId="2016"/>
    <cellStyle name="常规 2 2 2 2 4 2 3" xfId="2017"/>
    <cellStyle name="常规 22 4" xfId="2018"/>
    <cellStyle name="千位[0]_1" xfId="2019"/>
    <cellStyle name="常规 2 2 2 2 3" xfId="2020"/>
    <cellStyle name="常规 4 2 4 2 2 2" xfId="2021"/>
    <cellStyle name="强调文字颜色 6 2 4 2" xfId="2022"/>
    <cellStyle name="20% - 强调文字颜色 4 2" xfId="2023"/>
    <cellStyle name="常规 8 7" xfId="2024"/>
    <cellStyle name="常规 2 2 2 2 2 5" xfId="2025"/>
    <cellStyle name="常规 3 2 3 2 2 3" xfId="2026"/>
    <cellStyle name="60% - 强调文字颜色 1 3 2" xfId="2027"/>
    <cellStyle name="常规 8 2 5 3" xfId="2028"/>
    <cellStyle name="常规 8 6" xfId="2029"/>
    <cellStyle name="常规 2 2 2 2 2 4" xfId="2030"/>
    <cellStyle name="常规 3 2 3 2 2 2" xfId="2031"/>
    <cellStyle name="常规 8 5 3" xfId="2032"/>
    <cellStyle name="常规 2 2 2 2 2 3 3" xfId="2033"/>
    <cellStyle name="40% - 强调文字颜色 3 2 4" xfId="2034"/>
    <cellStyle name="常规 2 2 3 2 4" xfId="2035"/>
    <cellStyle name="常规 8 5 2 2 2" xfId="2036"/>
    <cellStyle name="常规 2 2 2 2 2 3 2 2 2" xfId="2037"/>
    <cellStyle name="常规 10 6 2" xfId="2038"/>
    <cellStyle name="常规 9 2 3 2" xfId="2039"/>
    <cellStyle name="常规 8 4 4" xfId="2040"/>
    <cellStyle name="常规 2 2 2 2 2 2 4" xfId="2041"/>
    <cellStyle name="常规 3 2 3 6" xfId="2042"/>
    <cellStyle name="常规 2 2 2 4 4 2" xfId="2043"/>
    <cellStyle name="常规 3 2 2 3 6 3" xfId="2044"/>
    <cellStyle name="千位分隔 2 3 2 2" xfId="2045"/>
    <cellStyle name="数字 2 2" xfId="2046"/>
    <cellStyle name="常规 2 2 2 2 2 2 3" xfId="2047"/>
    <cellStyle name="常规 8 4 3" xfId="2048"/>
    <cellStyle name="常规 2 3 3 3 2 2" xfId="2049"/>
    <cellStyle name="常规 2 2 2 2 2 2 2" xfId="2050"/>
    <cellStyle name="常规 8 4 2" xfId="2051"/>
    <cellStyle name="常规 2 2 2 2" xfId="2052"/>
    <cellStyle name="常规 2 3 5 2 2" xfId="2053"/>
    <cellStyle name="40% - 强调文字颜色 6 2 4" xfId="2054"/>
    <cellStyle name="千位分隔 2 2" xfId="2055"/>
    <cellStyle name="检查单元格 2 4 2" xfId="2056"/>
    <cellStyle name="常规 2 2 2 12" xfId="2057"/>
    <cellStyle name="常规 2 2 2 11" xfId="2058"/>
    <cellStyle name="常规 2 2 2 10" xfId="2059"/>
    <cellStyle name="40% - 强调文字颜色 6 2 2" xfId="2060"/>
    <cellStyle name="40% - 强调文字颜色 6 2_2017年人大参阅资料（代表大会-定）1.14" xfId="2061"/>
    <cellStyle name="钎霖_7.1" xfId="2062"/>
    <cellStyle name="标题 2 2 4 2" xfId="2063"/>
    <cellStyle name="常规 8 4 2 3" xfId="2064"/>
    <cellStyle name="常规 2 2 2 2 2 2 2 3" xfId="2065"/>
    <cellStyle name="常规 2 2 2 2 2 7" xfId="2066"/>
    <cellStyle name="常规 8 9" xfId="2067"/>
    <cellStyle name="常规 2 6 6" xfId="2068"/>
    <cellStyle name="烹拳 [0]_ +Foil &amp; -FOIL &amp; PAPER" xfId="2069"/>
    <cellStyle name="40% - 强调文字颜色 5 3_2017年人大参阅资料（代表大会-定）1.14" xfId="2070"/>
    <cellStyle name="常规 8 3_执行14预算15年人代会报表（主席团100份1.16定稿）" xfId="2071"/>
    <cellStyle name="表标题 2 2" xfId="2072"/>
    <cellStyle name="解释性文本 4 2" xfId="2073"/>
    <cellStyle name="40% - 强调文字颜色 5 2 3 2" xfId="2074"/>
    <cellStyle name="40% - 强调文字颜色 4 3_2017年人大参阅资料（代表大会-定）1.14" xfId="2075"/>
    <cellStyle name="常规 9 3" xfId="2076"/>
    <cellStyle name="常规 3 2 6 2 2 2" xfId="2077"/>
    <cellStyle name="20% - 强调文字颜色 1 4" xfId="2078"/>
    <cellStyle name="常规 2 2 2 3 2 6 2 2 2" xfId="2079"/>
    <cellStyle name="常规 2 2 2 5 2 2 2 2" xfId="2080"/>
    <cellStyle name="常规 11 3 2 4" xfId="2081"/>
    <cellStyle name="40% - 强调文字颜色 3 3" xfId="2082"/>
    <cellStyle name="40% - 强调文字颜色 3 2 3" xfId="2083"/>
    <cellStyle name="差_湘潭" xfId="2084"/>
    <cellStyle name="常规 11 7" xfId="2085"/>
    <cellStyle name="常规 11 6 3" xfId="2086"/>
    <cellStyle name="常规 12 2_执行14预算15年人代会报表（主席团100份1.16定稿）" xfId="2087"/>
    <cellStyle name="常规 2 6 2 3 3" xfId="2088"/>
    <cellStyle name="40% - 强调文字颜色 2 2 2" xfId="2089"/>
    <cellStyle name="常规 10 8" xfId="2090"/>
    <cellStyle name="差_武陵 2" xfId="2091"/>
    <cellStyle name="千位分隔 3 9" xfId="2092"/>
    <cellStyle name="40% - 强调文字颜色 1 4" xfId="2093"/>
    <cellStyle name="差_武陵" xfId="2094"/>
    <cellStyle name="常规 13 7" xfId="2095"/>
    <cellStyle name="常规 3 2 5 2 2" xfId="2096"/>
    <cellStyle name="40% - 强调文字颜色 4 2 3" xfId="2097"/>
    <cellStyle name="常规 2 2 2 3 2 6 2 2" xfId="2098"/>
    <cellStyle name="注释 5" xfId="2099"/>
    <cellStyle name="常规 10 2 2 2 2" xfId="2100"/>
    <cellStyle name="20% - 强调文字颜色 6 2 3" xfId="2101"/>
    <cellStyle name="常规 2 3" xfId="2102"/>
    <cellStyle name="常规 3 2 2 2 2 3" xfId="2103"/>
    <cellStyle name="标题 5" xfId="2104"/>
    <cellStyle name="好 2" xfId="2105"/>
    <cellStyle name="常规 12 4_执行14预算15年人代会报表（主席团100份1.16定稿）" xfId="2106"/>
    <cellStyle name="常规 11 2 2 2 2" xfId="2107"/>
    <cellStyle name="常规 9 2" xfId="2108"/>
    <cellStyle name="20% - 强调文字颜色 1 3" xfId="2109"/>
    <cellStyle name="常规 9 2 2 3" xfId="2110"/>
    <cellStyle name="常规 10 5 3" xfId="2111"/>
    <cellStyle name="常规 2 3 4 2 2" xfId="2112"/>
    <cellStyle name="千位分隔 3 3 2 2 2" xfId="2113"/>
    <cellStyle name="40% - 强调文字颜色 1 3 3" xfId="2114"/>
    <cellStyle name="常规 4 2 2 4" xfId="2115"/>
    <cellStyle name="常规 4 4 2 2 2 2" xfId="2116"/>
    <cellStyle name="20% - 强调文字颜色 6 3 3" xfId="2117"/>
    <cellStyle name="常规 3 3" xfId="2118"/>
    <cellStyle name="常规 2 2 2 3 2 2 2 3" xfId="2119"/>
    <cellStyle name="标题 2 7 5" xfId="2120"/>
    <cellStyle name="常规 2 8 2 2" xfId="2121"/>
    <cellStyle name="40% - 强调文字颜色 5 2 3" xfId="2122"/>
    <cellStyle name="常规 2 6 2 2 3" xfId="2123"/>
    <cellStyle name="标题 2 2 4" xfId="2124"/>
    <cellStyle name="40% - 强调文字颜色 4 3 4" xfId="2125"/>
    <cellStyle name="差_德山 3 2" xfId="2126"/>
    <cellStyle name="常规 2 7 3 3" xfId="2127"/>
    <cellStyle name="常规 2 10 4" xfId="2128"/>
    <cellStyle name="常规 3 3 5 2 2" xfId="2129"/>
    <cellStyle name="好 3 3" xfId="2130"/>
    <cellStyle name="计算 4 2" xfId="2131"/>
    <cellStyle name="40% - 强调文字颜色 6 2" xfId="2132"/>
    <cellStyle name="常规 16 7" xfId="2133"/>
    <cellStyle name="常规 2 2 4 4" xfId="2134"/>
    <cellStyle name="千位分隔 3 4 2 2" xfId="2135"/>
    <cellStyle name="常规 8 2 2 2 2 3" xfId="2136"/>
    <cellStyle name="常规 2 4 4 2" xfId="2137"/>
    <cellStyle name="60% - 强调文字颜色 6 2 4 2" xfId="2138"/>
    <cellStyle name="常规 3 2 2 3 2 3 3" xfId="2139"/>
    <cellStyle name="常规 8 3 2 2" xfId="2140"/>
    <cellStyle name="40% - 强调文字颜色 2 2_2017年人大参阅资料（代表大会-定）1.14" xfId="2141"/>
    <cellStyle name="常规 3 2 3 2 2" xfId="2142"/>
    <cellStyle name="好_执行14预算15年人代会报表（主席团100份1.16定稿）" xfId="2143"/>
    <cellStyle name="常规 7 5 4" xfId="2144"/>
    <cellStyle name="常规 12 3 3" xfId="2145"/>
    <cellStyle name="常规 2 2 2 2 2 2 3 2 2" xfId="2146"/>
    <cellStyle name="常规 3 2 3" xfId="2147"/>
    <cellStyle name="差_2015年市本级全口径预算草案 - 副本 3" xfId="2148"/>
    <cellStyle name="常规 2 2 3 4 2" xfId="2149"/>
    <cellStyle name="千位分隔 2 2 6 2" xfId="2150"/>
    <cellStyle name="差_德山 2" xfId="2151"/>
    <cellStyle name="40% - 强调文字颜色 1 3" xfId="2152"/>
    <cellStyle name="20% - 强调文字颜色 5 4" xfId="2153"/>
    <cellStyle name="常规 2 2 2 2 3 3" xfId="2154"/>
    <cellStyle name="常规 2 2 2 2 2 5 2 2" xfId="2155"/>
    <cellStyle name="常规 9 5" xfId="2156"/>
    <cellStyle name="常规 3 3 2 3" xfId="2157"/>
    <cellStyle name="千位分隔 2 3 2 2 2" xfId="2158"/>
    <cellStyle name="常规 2 2 2 3 2 2 2" xfId="2159"/>
    <cellStyle name="好_表一 1 2" xfId="2160"/>
    <cellStyle name="常规 11 8 2" xfId="2161"/>
    <cellStyle name="20% - 强调文字颜色 5 3" xfId="2162"/>
    <cellStyle name="千位分隔 2 2 5 3" xfId="2163"/>
    <cellStyle name="检查单元格 4" xfId="2164"/>
    <cellStyle name="千位分隔 3 7" xfId="2165"/>
    <cellStyle name="常规 4 2 2 2 3 2" xfId="2166"/>
    <cellStyle name="差_长沙" xfId="2167"/>
    <cellStyle name="常规 4 4 3 4" xfId="2168"/>
    <cellStyle name="20% - 强调文字颜色 5 2_2017年人大参阅资料（代表大会-定）1.14" xfId="2169"/>
    <cellStyle name="常规 6 2 3" xfId="2170"/>
    <cellStyle name="40% - 强调文字颜色 1 2 2" xfId="2171"/>
    <cellStyle name="常规 3 2 2 7 3" xfId="2172"/>
    <cellStyle name="常规 3 3 3 3" xfId="2173"/>
    <cellStyle name="常规 9" xfId="2174"/>
    <cellStyle name="常规 2 4 8" xfId="2175"/>
    <cellStyle name="差 4 2" xfId="2176"/>
    <cellStyle name="常规 2 2 2 3 6 3" xfId="2177"/>
    <cellStyle name="常规 2 2 2 3 2 2 2 2 2 2 2" xfId="2178"/>
    <cellStyle name="常规 2 6 3 2 2" xfId="2179"/>
    <cellStyle name="标题 3 2 3" xfId="2180"/>
    <cellStyle name="强调文字颜色 3 3" xfId="2181"/>
    <cellStyle name="60% - 强调文字颜色 2 2" xfId="2182"/>
    <cellStyle name="解释性文本 2" xfId="2183"/>
    <cellStyle name="常规 11 4" xfId="2184"/>
    <cellStyle name="差_表一 1 3" xfId="2185"/>
    <cellStyle name="20% - 强调文字颜色 4 3" xfId="2186"/>
    <cellStyle name="20% - 强调文字颜色 5 3 3" xfId="2187"/>
    <cellStyle name="常规 3 2 3 2 2 2 2" xfId="2188"/>
    <cellStyle name="常规 2 4 2 5" xfId="2189"/>
    <cellStyle name="常规 2 6 2 3 2 2" xfId="2190"/>
    <cellStyle name="20% - 强调文字颜色 4 2_2017年人大参阅资料（代表大会-定）1.14" xfId="2191"/>
    <cellStyle name="20% - 强调文字颜色 4 3 2" xfId="2192"/>
    <cellStyle name="常规 4_长沙" xfId="2193"/>
    <cellStyle name="常规 4 2 2 4 2 2 2" xfId="2194"/>
    <cellStyle name="常规 2 5 5 2 3" xfId="2195"/>
    <cellStyle name="常规 3 2 6 2" xfId="2196"/>
    <cellStyle name="常规 4 3_执行14预算15年人代会报表（主席团100份1.16定稿）" xfId="2197"/>
    <cellStyle name="常规 4 2 2 3" xfId="2198"/>
    <cellStyle name="40% - 强调文字颜色 1 3 2" xfId="2199"/>
    <cellStyle name="常规 2 5 2 7" xfId="2200"/>
    <cellStyle name="60% - 强调文字颜色 1 2 4" xfId="2201"/>
    <cellStyle name="常规 8 3 2 2 3" xfId="2202"/>
    <cellStyle name="常规 4 2 4 4" xfId="2203"/>
    <cellStyle name="gcd 3" xfId="2204"/>
    <cellStyle name="常规 2 2 2 2 2 3" xfId="2205"/>
    <cellStyle name="常规 8 5" xfId="2206"/>
    <cellStyle name="常规 3 3 5 2" xfId="2207"/>
    <cellStyle name="计算 4" xfId="2208"/>
    <cellStyle name="常规 3 2 7" xfId="2209"/>
    <cellStyle name="常规 3 2 3 2 3 2" xfId="2210"/>
    <cellStyle name="60% - 强调文字颜色 1 2" xfId="2211"/>
    <cellStyle name="常规 10 2 2 2 4" xfId="2212"/>
    <cellStyle name="常规 5 3 3" xfId="2213"/>
    <cellStyle name="常规 3 4 5" xfId="2214"/>
    <cellStyle name="常规 2 15 2" xfId="2215"/>
    <cellStyle name="常规 2 3 3 2 2" xfId="2216"/>
    <cellStyle name="常规 11 2 2 4" xfId="2217"/>
    <cellStyle name="好_附件2 益阳市市级国有资本经营预算表(4)" xfId="2218"/>
    <cellStyle name="常规 3 2 5 3" xfId="2219"/>
    <cellStyle name="好_大通湖" xfId="2220"/>
    <cellStyle name="40% - 强调文字颜色 4 3" xfId="2221"/>
    <cellStyle name="千位分隔 3 2 2 3" xfId="2222"/>
    <cellStyle name="常规 16 6" xfId="2223"/>
    <cellStyle name="常规 2 2 4 3" xfId="2224"/>
    <cellStyle name="常规 2 3 2 2 4" xfId="2225"/>
    <cellStyle name="注释 3" xfId="2226"/>
    <cellStyle name="常规 2 12 4" xfId="2227"/>
    <cellStyle name="好_附件2 益阳市市级国有资本经营预算表(定稿) 2" xfId="2228"/>
    <cellStyle name="常规 2 2 2 3 2 6 3 2" xfId="2229"/>
    <cellStyle name="常规 2 2 2 2 3 2" xfId="2230"/>
    <cellStyle name="常规 9 4" xfId="2231"/>
    <cellStyle name="20% - 强调文字颜色 1 5" xfId="2232"/>
    <cellStyle name="常规 3 2_执行14预算15年人代会报表（主席团100份1.16定稿）" xfId="2233"/>
    <cellStyle name="差_湘潭 2" xfId="2234"/>
    <cellStyle name="标题 4 2" xfId="2235"/>
    <cellStyle name="常规 3 2 2 2 2 2 2" xfId="2236"/>
    <cellStyle name="好_岳塘区 3" xfId="2237"/>
    <cellStyle name="输出 3_2017年人大参阅资料（代表大会-定）1.14" xfId="2238"/>
    <cellStyle name="常规 2 2 2 3 3 3 2 2" xfId="2239"/>
    <cellStyle name="常规 2 2 2 4" xfId="2240"/>
    <cellStyle name="千位分隔 2 4" xfId="2241"/>
    <cellStyle name="常规 4 5 2 2" xfId="2242"/>
    <cellStyle name="常规 10_长沙" xfId="2243"/>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tyles" Target="styles.xml"/><Relationship Id="rId43" Type="http://schemas.openxmlformats.org/officeDocument/2006/relationships/sharedStrings" Target="sharedStrings.xml"/><Relationship Id="rId42" Type="http://schemas.openxmlformats.org/officeDocument/2006/relationships/theme" Target="theme/theme1.xml"/><Relationship Id="rId41" Type="http://schemas.openxmlformats.org/officeDocument/2006/relationships/externalLink" Target="externalLinks/externalLink4.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pivotCacheDefinition" Target="pivotCache/pivotCacheDefinition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gxczj\BAFC-292F\2025\2026&#24180;&#39044;&#31639;\\home\gxczj\&#25991;&#26723;\xwechat_files\wxid_nfi8v6ypx2nl21_e781\msg\file\2024-12\\Users\ADMINI~1\AppData\Local\Temp\&#20915;&#31639;\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gxczj\BAFC-292F\2025\2026&#24180;&#39044;&#31639;\\home\gxczj\&#25991;&#26723;\xwechat_files\wxid_nfi8v6ypx2nl21_e781\msg\file\2024-12\\Users\ADMINI~1\AppData\Local\Temp\&#20915;&#31639;\2011&#24180;&#39044;&#31639;&#25351;&#26631;&#24080;(12.1.19&#23450;&#312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gxczj\BAFC-292F\2025\2026&#24180;&#39044;&#31639;\\home\gxczj\&#25991;&#26723;\xwechat_files\wxid_nfi8v6ypx2nl21_e781\msg\file\2024-12\\2024\2024&#24180;-&#24066;&#36130;&#25919;&#23616;&#19979;&#21457;\202402011424526_&#38468;&#20214;3&#65294;202(&#24066;&#36130;&#25919;&#23616;&#21457;2024.2.26)\202402011424526_&#38468;&#20214;3&#65294;2024&#24180;&#22320;&#26041;&#36130;&#25919;&#39044;&#31639;&#34920;&#65288;&#20154;&#22823;&#25209;&#22797;&#21475;&#24452;&#65289;20240201&#26356;&#26032;[&#20869;&#3709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25\&#39044;&#31639;\2026&#24180;&#39044;&#31639;\&#25253;&#24066;&#36130;&#25919;\&#21151;&#33021;&#31185;&#30446;&#24213;&#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D"/>
    </sheetNames>
    <definedNames>
      <definedName name="BM8_SelectZBM.BM8_ZBMChangeKMM"/>
      <definedName name="BM8_SelectZBM.BM8_ZBMminusOption"/>
      <definedName name="BM8_SelectZBM.BM8_ZBMSumOption"/>
    </defined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单位指标查询"/>
      <sheetName val="单位指标查询 (原稿)"/>
      <sheetName val="单位指标查询 (农业科排渍)"/>
      <sheetName val="市本级指标帐"/>
      <sheetName val="单位指标科目调整明细表"/>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修改说明"/>
      <sheetName val="表内公式说明"/>
      <sheetName val="填表步骤及汇总方法"/>
      <sheetName val="封面"/>
      <sheetName val="内置数据"/>
      <sheetName val="目录"/>
      <sheetName val="表一"/>
      <sheetName val="表二之一（类款级汇总）"/>
      <sheetName val="表二之二 （录入表）"/>
      <sheetName val="表三之一（汇总表）"/>
      <sheetName val="表三之二（需明确收支对象级次的录入表）"/>
      <sheetName val="表三之三（其它收支录入表）"/>
      <sheetName val="表四"/>
      <sheetName val="表五"/>
      <sheetName val="表六（1）"/>
      <sheetName val="表六（2）"/>
      <sheetName val="表七（1）"/>
      <sheetName val="表七（2）"/>
      <sheetName val="表八"/>
      <sheetName val="表九之一（汇总表）"/>
      <sheetName val="表九之二（需明确收支对象级次的录入表）"/>
      <sheetName val="表九之三（其它收支录入表）"/>
      <sheetName val="表十"/>
      <sheetName val="表十一（汇总表）"/>
      <sheetName val="表十二之一（需明确收入对象级次的录入表）"/>
      <sheetName val="表十二之二（其它收入录入表）"/>
      <sheetName val="表十三之一（需明确支出对象级次的录入表）"/>
      <sheetName val="表十三之二（其它支出录入表）"/>
      <sheetName val="表十四"/>
      <sheetName val="表三（省汇总使用）"/>
      <sheetName val="表九（省汇总使用）"/>
      <sheetName val="表十一（省汇总使用）"/>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1"/>
      <sheetName val="Sheet1 (2)"/>
      <sheetName val="Sheet3"/>
    </sheetNames>
    <sheetDataSet>
      <sheetData sheetId="0"/>
      <sheetData sheetId="1">
        <row r="1">
          <cell r="A1" t="str">
            <v>一般公共预算资金</v>
          </cell>
        </row>
        <row r="1">
          <cell r="G1" t="str">
            <v>2025年本级小计</v>
          </cell>
        </row>
        <row r="1">
          <cell r="K1" t="str">
            <v>2026年本级</v>
          </cell>
        </row>
        <row r="2">
          <cell r="G2">
            <v>0</v>
          </cell>
        </row>
        <row r="2">
          <cell r="K2">
            <v>0</v>
          </cell>
        </row>
        <row r="3">
          <cell r="G3">
            <v>0</v>
          </cell>
        </row>
        <row r="3">
          <cell r="K3">
            <v>0</v>
          </cell>
        </row>
        <row r="4">
          <cell r="G4">
            <v>1217</v>
          </cell>
        </row>
        <row r="4">
          <cell r="K4">
            <v>924</v>
          </cell>
        </row>
        <row r="5">
          <cell r="G5">
            <v>0</v>
          </cell>
        </row>
        <row r="5">
          <cell r="K5">
            <v>0</v>
          </cell>
        </row>
        <row r="6">
          <cell r="G6">
            <v>0</v>
          </cell>
        </row>
        <row r="6">
          <cell r="K6">
            <v>0</v>
          </cell>
        </row>
        <row r="7">
          <cell r="G7">
            <v>0</v>
          </cell>
        </row>
        <row r="7">
          <cell r="K7">
            <v>0</v>
          </cell>
        </row>
        <row r="8">
          <cell r="G8">
            <v>0</v>
          </cell>
        </row>
        <row r="8">
          <cell r="K8">
            <v>0</v>
          </cell>
        </row>
        <row r="9">
          <cell r="G9">
            <v>0</v>
          </cell>
        </row>
        <row r="9">
          <cell r="K9">
            <v>0</v>
          </cell>
        </row>
        <row r="10">
          <cell r="G10">
            <v>0</v>
          </cell>
        </row>
        <row r="10">
          <cell r="K10">
            <v>0</v>
          </cell>
        </row>
        <row r="11">
          <cell r="G11">
            <v>0</v>
          </cell>
        </row>
        <row r="11">
          <cell r="K11">
            <v>0</v>
          </cell>
        </row>
        <row r="12">
          <cell r="G12">
            <v>0</v>
          </cell>
        </row>
        <row r="12">
          <cell r="K12">
            <v>0</v>
          </cell>
        </row>
        <row r="13">
          <cell r="G13">
            <v>0</v>
          </cell>
        </row>
        <row r="13">
          <cell r="K13">
            <v>0</v>
          </cell>
        </row>
        <row r="14">
          <cell r="G14">
            <v>0</v>
          </cell>
        </row>
        <row r="14">
          <cell r="K14">
            <v>0</v>
          </cell>
        </row>
        <row r="15">
          <cell r="G15">
            <v>0</v>
          </cell>
        </row>
        <row r="15">
          <cell r="K15">
            <v>0</v>
          </cell>
        </row>
        <row r="16">
          <cell r="G16">
            <v>0</v>
          </cell>
        </row>
        <row r="16">
          <cell r="K16">
            <v>0</v>
          </cell>
        </row>
        <row r="17">
          <cell r="G17">
            <v>0</v>
          </cell>
        </row>
        <row r="17">
          <cell r="K17">
            <v>0</v>
          </cell>
        </row>
        <row r="18">
          <cell r="G18">
            <v>0</v>
          </cell>
        </row>
        <row r="18">
          <cell r="K18">
            <v>0</v>
          </cell>
        </row>
        <row r="19">
          <cell r="G19">
            <v>0</v>
          </cell>
        </row>
        <row r="19">
          <cell r="K19">
            <v>0</v>
          </cell>
        </row>
        <row r="20">
          <cell r="G20">
            <v>0</v>
          </cell>
        </row>
        <row r="20">
          <cell r="K20">
            <v>0</v>
          </cell>
        </row>
        <row r="21">
          <cell r="G21">
            <v>0</v>
          </cell>
        </row>
        <row r="21">
          <cell r="K21">
            <v>0</v>
          </cell>
        </row>
        <row r="22">
          <cell r="G22">
            <v>0</v>
          </cell>
        </row>
        <row r="22">
          <cell r="K22">
            <v>0</v>
          </cell>
        </row>
        <row r="23">
          <cell r="G23">
            <v>0</v>
          </cell>
        </row>
        <row r="23">
          <cell r="K23">
            <v>0</v>
          </cell>
        </row>
        <row r="24">
          <cell r="G24">
            <v>0</v>
          </cell>
        </row>
        <row r="24">
          <cell r="K24">
            <v>0</v>
          </cell>
        </row>
        <row r="25">
          <cell r="G25">
            <v>3172</v>
          </cell>
        </row>
        <row r="25">
          <cell r="K25">
            <v>1720</v>
          </cell>
        </row>
        <row r="26">
          <cell r="G26">
            <v>212</v>
          </cell>
        </row>
        <row r="26">
          <cell r="K26">
            <v>80</v>
          </cell>
        </row>
        <row r="27">
          <cell r="G27">
            <v>1289</v>
          </cell>
        </row>
        <row r="27">
          <cell r="K27">
            <v>2394</v>
          </cell>
        </row>
        <row r="28">
          <cell r="G28">
            <v>0</v>
          </cell>
        </row>
        <row r="28">
          <cell r="K28">
            <v>0</v>
          </cell>
        </row>
        <row r="29">
          <cell r="G29">
            <v>0</v>
          </cell>
        </row>
        <row r="29">
          <cell r="K29">
            <v>0</v>
          </cell>
        </row>
        <row r="30">
          <cell r="G30">
            <v>0</v>
          </cell>
        </row>
        <row r="30">
          <cell r="K30">
            <v>197</v>
          </cell>
        </row>
        <row r="31">
          <cell r="G31">
            <v>0</v>
          </cell>
        </row>
        <row r="31">
          <cell r="K31">
            <v>0</v>
          </cell>
        </row>
        <row r="32">
          <cell r="G32">
            <v>0</v>
          </cell>
        </row>
        <row r="32">
          <cell r="K32">
            <v>0</v>
          </cell>
        </row>
        <row r="33">
          <cell r="G33">
            <v>0</v>
          </cell>
        </row>
        <row r="33">
          <cell r="K33">
            <v>0</v>
          </cell>
        </row>
        <row r="34">
          <cell r="G34">
            <v>36</v>
          </cell>
        </row>
        <row r="34">
          <cell r="K34">
            <v>43</v>
          </cell>
        </row>
        <row r="35">
          <cell r="G35">
            <v>0</v>
          </cell>
        </row>
        <row r="35">
          <cell r="K35">
            <v>0</v>
          </cell>
        </row>
        <row r="36">
          <cell r="G36">
            <v>396</v>
          </cell>
        </row>
        <row r="36">
          <cell r="K36">
            <v>405</v>
          </cell>
        </row>
        <row r="37">
          <cell r="G37">
            <v>0</v>
          </cell>
        </row>
        <row r="37">
          <cell r="K37">
            <v>0</v>
          </cell>
        </row>
        <row r="38">
          <cell r="G38">
            <v>0</v>
          </cell>
        </row>
        <row r="38">
          <cell r="K38">
            <v>0</v>
          </cell>
        </row>
        <row r="39">
          <cell r="G39">
            <v>0</v>
          </cell>
        </row>
        <row r="39">
          <cell r="K39">
            <v>0</v>
          </cell>
        </row>
        <row r="40">
          <cell r="G40">
            <v>0</v>
          </cell>
        </row>
        <row r="40">
          <cell r="K40">
            <v>0</v>
          </cell>
        </row>
        <row r="41">
          <cell r="G41">
            <v>0</v>
          </cell>
        </row>
        <row r="41">
          <cell r="K41">
            <v>0</v>
          </cell>
        </row>
        <row r="42">
          <cell r="G42">
            <v>0</v>
          </cell>
        </row>
        <row r="42">
          <cell r="K42">
            <v>0</v>
          </cell>
        </row>
        <row r="43">
          <cell r="G43">
            <v>0</v>
          </cell>
        </row>
        <row r="43">
          <cell r="K43">
            <v>0</v>
          </cell>
        </row>
        <row r="44">
          <cell r="G44">
            <v>0</v>
          </cell>
        </row>
        <row r="44">
          <cell r="K44">
            <v>0</v>
          </cell>
        </row>
        <row r="45">
          <cell r="G45">
            <v>0</v>
          </cell>
        </row>
        <row r="45">
          <cell r="K45">
            <v>0</v>
          </cell>
        </row>
        <row r="46">
          <cell r="G46">
            <v>195</v>
          </cell>
        </row>
        <row r="46">
          <cell r="K46">
            <v>123</v>
          </cell>
        </row>
        <row r="47">
          <cell r="G47">
            <v>0</v>
          </cell>
        </row>
        <row r="47">
          <cell r="K47">
            <v>0</v>
          </cell>
        </row>
        <row r="48">
          <cell r="G48">
            <v>0</v>
          </cell>
        </row>
        <row r="48">
          <cell r="K48">
            <v>0</v>
          </cell>
        </row>
        <row r="49">
          <cell r="G49">
            <v>0</v>
          </cell>
        </row>
        <row r="49">
          <cell r="K49">
            <v>0</v>
          </cell>
        </row>
        <row r="50">
          <cell r="G50">
            <v>0</v>
          </cell>
        </row>
        <row r="50">
          <cell r="K50">
            <v>0</v>
          </cell>
        </row>
        <row r="51">
          <cell r="G51">
            <v>0</v>
          </cell>
        </row>
        <row r="51">
          <cell r="K51">
            <v>0</v>
          </cell>
        </row>
        <row r="52">
          <cell r="G52">
            <v>123</v>
          </cell>
        </row>
        <row r="52">
          <cell r="K52">
            <v>126</v>
          </cell>
        </row>
        <row r="53">
          <cell r="G53">
            <v>0</v>
          </cell>
        </row>
        <row r="53">
          <cell r="K53">
            <v>0</v>
          </cell>
        </row>
        <row r="54">
          <cell r="G54">
            <v>0</v>
          </cell>
        </row>
        <row r="54">
          <cell r="K54">
            <v>0</v>
          </cell>
        </row>
        <row r="55">
          <cell r="G55">
            <v>0</v>
          </cell>
        </row>
        <row r="55">
          <cell r="K55">
            <v>0</v>
          </cell>
        </row>
        <row r="56">
          <cell r="G56">
            <v>0</v>
          </cell>
        </row>
        <row r="56">
          <cell r="K56">
            <v>0</v>
          </cell>
        </row>
        <row r="57">
          <cell r="G57">
            <v>0</v>
          </cell>
        </row>
        <row r="57">
          <cell r="K57">
            <v>0</v>
          </cell>
        </row>
        <row r="58">
          <cell r="G58">
            <v>0</v>
          </cell>
        </row>
        <row r="58">
          <cell r="K58">
            <v>0</v>
          </cell>
        </row>
        <row r="59">
          <cell r="G59">
            <v>297</v>
          </cell>
        </row>
        <row r="59">
          <cell r="K59">
            <v>247</v>
          </cell>
        </row>
        <row r="60">
          <cell r="G60">
            <v>0</v>
          </cell>
        </row>
        <row r="60">
          <cell r="K60">
            <v>11</v>
          </cell>
        </row>
        <row r="61">
          <cell r="G61">
            <v>0</v>
          </cell>
        </row>
        <row r="61">
          <cell r="K61">
            <v>0</v>
          </cell>
        </row>
        <row r="62">
          <cell r="G62">
            <v>0</v>
          </cell>
        </row>
        <row r="62">
          <cell r="K62">
            <v>0</v>
          </cell>
        </row>
        <row r="63">
          <cell r="G63">
            <v>0</v>
          </cell>
        </row>
        <row r="63">
          <cell r="K63">
            <v>0</v>
          </cell>
        </row>
        <row r="64">
          <cell r="G64">
            <v>0</v>
          </cell>
        </row>
        <row r="64">
          <cell r="K64">
            <v>0</v>
          </cell>
        </row>
        <row r="65">
          <cell r="G65">
            <v>31</v>
          </cell>
        </row>
        <row r="65">
          <cell r="K65">
            <v>32</v>
          </cell>
        </row>
        <row r="66">
          <cell r="G66">
            <v>155</v>
          </cell>
        </row>
        <row r="66">
          <cell r="K66">
            <v>460</v>
          </cell>
        </row>
        <row r="67">
          <cell r="G67">
            <v>0</v>
          </cell>
        </row>
        <row r="67">
          <cell r="K67">
            <v>0</v>
          </cell>
        </row>
        <row r="68">
          <cell r="G68">
            <v>0</v>
          </cell>
        </row>
        <row r="68">
          <cell r="K68">
            <v>0</v>
          </cell>
        </row>
        <row r="69">
          <cell r="G69">
            <v>0</v>
          </cell>
        </row>
        <row r="69">
          <cell r="K69">
            <v>0</v>
          </cell>
        </row>
        <row r="70">
          <cell r="G70">
            <v>3000</v>
          </cell>
        </row>
        <row r="70">
          <cell r="K70">
            <v>3000</v>
          </cell>
        </row>
        <row r="71">
          <cell r="G71">
            <v>0</v>
          </cell>
        </row>
        <row r="71">
          <cell r="K71">
            <v>0</v>
          </cell>
        </row>
        <row r="72">
          <cell r="G72">
            <v>0</v>
          </cell>
        </row>
        <row r="72">
          <cell r="K72">
            <v>0</v>
          </cell>
        </row>
        <row r="73">
          <cell r="G73">
            <v>0</v>
          </cell>
        </row>
        <row r="73">
          <cell r="K73">
            <v>0</v>
          </cell>
        </row>
        <row r="74">
          <cell r="G74">
            <v>0</v>
          </cell>
        </row>
        <row r="74">
          <cell r="K74">
            <v>0</v>
          </cell>
        </row>
        <row r="75">
          <cell r="G75">
            <v>0</v>
          </cell>
        </row>
        <row r="75">
          <cell r="K75">
            <v>0</v>
          </cell>
        </row>
        <row r="76">
          <cell r="G76">
            <v>0</v>
          </cell>
        </row>
        <row r="76">
          <cell r="K76">
            <v>0</v>
          </cell>
        </row>
        <row r="77">
          <cell r="G77">
            <v>0</v>
          </cell>
        </row>
        <row r="77">
          <cell r="K77">
            <v>0</v>
          </cell>
        </row>
        <row r="78">
          <cell r="G78">
            <v>0</v>
          </cell>
        </row>
        <row r="78">
          <cell r="K78">
            <v>0</v>
          </cell>
        </row>
        <row r="79">
          <cell r="G79">
            <v>0</v>
          </cell>
        </row>
        <row r="79">
          <cell r="K79">
            <v>0</v>
          </cell>
        </row>
        <row r="80">
          <cell r="G80">
            <v>0</v>
          </cell>
        </row>
        <row r="80">
          <cell r="K80">
            <v>0</v>
          </cell>
        </row>
        <row r="81">
          <cell r="G81">
            <v>0</v>
          </cell>
        </row>
        <row r="81">
          <cell r="K81">
            <v>0</v>
          </cell>
        </row>
        <row r="82">
          <cell r="G82">
            <v>0</v>
          </cell>
        </row>
        <row r="82">
          <cell r="K82">
            <v>0</v>
          </cell>
        </row>
        <row r="83">
          <cell r="G83">
            <v>0</v>
          </cell>
        </row>
        <row r="83">
          <cell r="K83">
            <v>0</v>
          </cell>
        </row>
        <row r="84">
          <cell r="G84">
            <v>0</v>
          </cell>
        </row>
        <row r="84">
          <cell r="K84">
            <v>0</v>
          </cell>
        </row>
        <row r="85">
          <cell r="G85">
            <v>0</v>
          </cell>
        </row>
        <row r="85">
          <cell r="K85">
            <v>0</v>
          </cell>
        </row>
        <row r="86">
          <cell r="G86">
            <v>0</v>
          </cell>
        </row>
        <row r="86">
          <cell r="K86">
            <v>0</v>
          </cell>
        </row>
        <row r="87">
          <cell r="G87">
            <v>0</v>
          </cell>
        </row>
        <row r="87">
          <cell r="K87">
            <v>0</v>
          </cell>
        </row>
        <row r="88">
          <cell r="G88">
            <v>0</v>
          </cell>
        </row>
        <row r="88">
          <cell r="K88">
            <v>0</v>
          </cell>
        </row>
        <row r="89">
          <cell r="G89">
            <v>0</v>
          </cell>
        </row>
        <row r="89">
          <cell r="K89">
            <v>0</v>
          </cell>
        </row>
        <row r="90">
          <cell r="G90">
            <v>0</v>
          </cell>
        </row>
        <row r="90">
          <cell r="K90">
            <v>0</v>
          </cell>
        </row>
        <row r="91">
          <cell r="G91">
            <v>0</v>
          </cell>
        </row>
        <row r="91">
          <cell r="K91">
            <v>0</v>
          </cell>
        </row>
        <row r="92">
          <cell r="G92">
            <v>0</v>
          </cell>
        </row>
        <row r="92">
          <cell r="K92">
            <v>0</v>
          </cell>
        </row>
        <row r="93">
          <cell r="G93">
            <v>0</v>
          </cell>
        </row>
        <row r="93">
          <cell r="K93">
            <v>0</v>
          </cell>
        </row>
        <row r="94">
          <cell r="G94">
            <v>0</v>
          </cell>
        </row>
        <row r="94">
          <cell r="K94">
            <v>0</v>
          </cell>
        </row>
        <row r="95">
          <cell r="G95">
            <v>0</v>
          </cell>
        </row>
        <row r="95">
          <cell r="K95">
            <v>0</v>
          </cell>
        </row>
        <row r="96">
          <cell r="G96">
            <v>0</v>
          </cell>
        </row>
        <row r="96">
          <cell r="K96">
            <v>0</v>
          </cell>
        </row>
        <row r="97">
          <cell r="G97">
            <v>0</v>
          </cell>
        </row>
        <row r="97">
          <cell r="K97">
            <v>0</v>
          </cell>
        </row>
        <row r="98">
          <cell r="G98">
            <v>0</v>
          </cell>
        </row>
        <row r="98">
          <cell r="K98">
            <v>0</v>
          </cell>
        </row>
        <row r="99">
          <cell r="G99">
            <v>0</v>
          </cell>
        </row>
        <row r="99">
          <cell r="K99">
            <v>0</v>
          </cell>
        </row>
        <row r="100">
          <cell r="G100">
            <v>131</v>
          </cell>
        </row>
        <row r="100">
          <cell r="K100">
            <v>110</v>
          </cell>
        </row>
        <row r="101">
          <cell r="G101">
            <v>0</v>
          </cell>
        </row>
        <row r="101">
          <cell r="K101">
            <v>0</v>
          </cell>
        </row>
        <row r="102">
          <cell r="G102">
            <v>0</v>
          </cell>
        </row>
        <row r="102">
          <cell r="K102">
            <v>0</v>
          </cell>
        </row>
        <row r="103">
          <cell r="G103">
            <v>0</v>
          </cell>
        </row>
        <row r="103">
          <cell r="K103">
            <v>0</v>
          </cell>
        </row>
        <row r="104">
          <cell r="G104">
            <v>0</v>
          </cell>
        </row>
        <row r="104">
          <cell r="K104">
            <v>0</v>
          </cell>
        </row>
        <row r="105">
          <cell r="G105">
            <v>0</v>
          </cell>
        </row>
        <row r="105">
          <cell r="K105">
            <v>0</v>
          </cell>
        </row>
        <row r="106">
          <cell r="G106">
            <v>0</v>
          </cell>
        </row>
        <row r="106">
          <cell r="K106">
            <v>0</v>
          </cell>
        </row>
        <row r="107">
          <cell r="G107">
            <v>67</v>
          </cell>
        </row>
        <row r="107">
          <cell r="K107">
            <v>101</v>
          </cell>
        </row>
        <row r="108">
          <cell r="G108">
            <v>0</v>
          </cell>
        </row>
        <row r="108">
          <cell r="K108">
            <v>0</v>
          </cell>
        </row>
        <row r="109">
          <cell r="G109">
            <v>412</v>
          </cell>
        </row>
        <row r="109">
          <cell r="K109">
            <v>348</v>
          </cell>
        </row>
        <row r="110">
          <cell r="G110">
            <v>0</v>
          </cell>
        </row>
        <row r="110">
          <cell r="K110">
            <v>0</v>
          </cell>
        </row>
        <row r="111">
          <cell r="G111">
            <v>6</v>
          </cell>
        </row>
        <row r="111">
          <cell r="K111">
            <v>0</v>
          </cell>
        </row>
        <row r="112">
          <cell r="G112">
            <v>0</v>
          </cell>
        </row>
        <row r="112">
          <cell r="K112">
            <v>0</v>
          </cell>
        </row>
        <row r="113">
          <cell r="G113">
            <v>0</v>
          </cell>
        </row>
        <row r="113">
          <cell r="K113">
            <v>0</v>
          </cell>
        </row>
        <row r="114">
          <cell r="G114">
            <v>0</v>
          </cell>
        </row>
        <row r="114">
          <cell r="K114">
            <v>0</v>
          </cell>
        </row>
        <row r="115">
          <cell r="G115">
            <v>0</v>
          </cell>
        </row>
        <row r="115">
          <cell r="K115">
            <v>0</v>
          </cell>
        </row>
        <row r="116">
          <cell r="G116">
            <v>142</v>
          </cell>
        </row>
        <row r="116">
          <cell r="K116">
            <v>560</v>
          </cell>
        </row>
        <row r="117">
          <cell r="G117">
            <v>0</v>
          </cell>
        </row>
        <row r="117">
          <cell r="K117">
            <v>0</v>
          </cell>
        </row>
        <row r="118">
          <cell r="G118">
            <v>92</v>
          </cell>
        </row>
        <row r="118">
          <cell r="K118">
            <v>500</v>
          </cell>
        </row>
        <row r="119">
          <cell r="G119">
            <v>0</v>
          </cell>
        </row>
        <row r="119">
          <cell r="K119">
            <v>0</v>
          </cell>
        </row>
        <row r="120">
          <cell r="G120">
            <v>0</v>
          </cell>
        </row>
        <row r="120">
          <cell r="K120">
            <v>0</v>
          </cell>
        </row>
        <row r="121">
          <cell r="G121">
            <v>0</v>
          </cell>
        </row>
        <row r="121">
          <cell r="K121">
            <v>0</v>
          </cell>
        </row>
        <row r="122">
          <cell r="G122">
            <v>0</v>
          </cell>
        </row>
        <row r="122">
          <cell r="K122">
            <v>0</v>
          </cell>
        </row>
        <row r="123">
          <cell r="G123">
            <v>0</v>
          </cell>
        </row>
        <row r="123">
          <cell r="K123">
            <v>0</v>
          </cell>
        </row>
        <row r="124">
          <cell r="G124">
            <v>0</v>
          </cell>
        </row>
        <row r="124">
          <cell r="K124">
            <v>0</v>
          </cell>
        </row>
        <row r="125">
          <cell r="G125">
            <v>0</v>
          </cell>
        </row>
        <row r="125">
          <cell r="K125">
            <v>0</v>
          </cell>
        </row>
        <row r="126">
          <cell r="G126">
            <v>0</v>
          </cell>
        </row>
        <row r="126">
          <cell r="K126">
            <v>0</v>
          </cell>
        </row>
        <row r="127">
          <cell r="G127">
            <v>0</v>
          </cell>
        </row>
        <row r="127">
          <cell r="K127">
            <v>0</v>
          </cell>
        </row>
        <row r="128">
          <cell r="G128">
            <v>0</v>
          </cell>
        </row>
        <row r="128">
          <cell r="K128">
            <v>0</v>
          </cell>
        </row>
        <row r="129">
          <cell r="G129">
            <v>0</v>
          </cell>
        </row>
        <row r="129">
          <cell r="K129">
            <v>0</v>
          </cell>
        </row>
        <row r="130">
          <cell r="G130">
            <v>0</v>
          </cell>
        </row>
        <row r="130">
          <cell r="K130">
            <v>0</v>
          </cell>
        </row>
        <row r="131">
          <cell r="G131">
            <v>0</v>
          </cell>
        </row>
        <row r="131">
          <cell r="K131">
            <v>0</v>
          </cell>
        </row>
        <row r="132">
          <cell r="G132">
            <v>0</v>
          </cell>
        </row>
        <row r="132">
          <cell r="K132">
            <v>0</v>
          </cell>
        </row>
        <row r="133">
          <cell r="G133">
            <v>0</v>
          </cell>
        </row>
        <row r="133">
          <cell r="K133">
            <v>0</v>
          </cell>
        </row>
        <row r="134">
          <cell r="G134">
            <v>0</v>
          </cell>
        </row>
        <row r="134">
          <cell r="K134">
            <v>0</v>
          </cell>
        </row>
        <row r="135">
          <cell r="G135">
            <v>0</v>
          </cell>
        </row>
        <row r="135">
          <cell r="K135">
            <v>0</v>
          </cell>
        </row>
        <row r="136">
          <cell r="G136">
            <v>0</v>
          </cell>
        </row>
        <row r="136">
          <cell r="K136">
            <v>0</v>
          </cell>
        </row>
        <row r="137">
          <cell r="G137">
            <v>0</v>
          </cell>
        </row>
        <row r="137">
          <cell r="K137">
            <v>0</v>
          </cell>
        </row>
        <row r="138">
          <cell r="G138">
            <v>0</v>
          </cell>
        </row>
        <row r="138">
          <cell r="K138">
            <v>0</v>
          </cell>
        </row>
        <row r="139">
          <cell r="G139">
            <v>0</v>
          </cell>
        </row>
        <row r="139">
          <cell r="K139">
            <v>0</v>
          </cell>
        </row>
        <row r="140">
          <cell r="G140">
            <v>0</v>
          </cell>
        </row>
        <row r="140">
          <cell r="K140">
            <v>0</v>
          </cell>
        </row>
        <row r="141">
          <cell r="G141">
            <v>0</v>
          </cell>
        </row>
        <row r="141">
          <cell r="K141">
            <v>0</v>
          </cell>
        </row>
        <row r="142">
          <cell r="G142">
            <v>0</v>
          </cell>
        </row>
        <row r="142">
          <cell r="K142">
            <v>0</v>
          </cell>
        </row>
        <row r="143">
          <cell r="G143">
            <v>0</v>
          </cell>
        </row>
        <row r="143">
          <cell r="K143">
            <v>0</v>
          </cell>
        </row>
        <row r="144">
          <cell r="G144">
            <v>0</v>
          </cell>
        </row>
        <row r="144">
          <cell r="K144">
            <v>0</v>
          </cell>
        </row>
        <row r="145">
          <cell r="G145">
            <v>0</v>
          </cell>
        </row>
        <row r="145">
          <cell r="K145">
            <v>0</v>
          </cell>
        </row>
        <row r="146">
          <cell r="G146">
            <v>0</v>
          </cell>
        </row>
        <row r="146">
          <cell r="K146">
            <v>0</v>
          </cell>
        </row>
        <row r="147">
          <cell r="G147">
            <v>0</v>
          </cell>
        </row>
        <row r="147">
          <cell r="K147">
            <v>0</v>
          </cell>
        </row>
        <row r="148">
          <cell r="G148">
            <v>0</v>
          </cell>
        </row>
        <row r="148">
          <cell r="K148">
            <v>0</v>
          </cell>
        </row>
        <row r="149">
          <cell r="G149">
            <v>0</v>
          </cell>
        </row>
        <row r="149">
          <cell r="K149">
            <v>0</v>
          </cell>
        </row>
        <row r="150">
          <cell r="G150">
            <v>0</v>
          </cell>
        </row>
        <row r="150">
          <cell r="K150">
            <v>0</v>
          </cell>
        </row>
        <row r="151">
          <cell r="G151">
            <v>0</v>
          </cell>
        </row>
        <row r="151">
          <cell r="K151">
            <v>0</v>
          </cell>
        </row>
        <row r="152">
          <cell r="G152">
            <v>0</v>
          </cell>
        </row>
        <row r="152">
          <cell r="K152">
            <v>0</v>
          </cell>
        </row>
        <row r="153">
          <cell r="G153">
            <v>0</v>
          </cell>
        </row>
        <row r="153">
          <cell r="K153">
            <v>0</v>
          </cell>
        </row>
        <row r="154">
          <cell r="G154">
            <v>0</v>
          </cell>
        </row>
        <row r="154">
          <cell r="K154">
            <v>0</v>
          </cell>
        </row>
        <row r="155">
          <cell r="G155">
            <v>0</v>
          </cell>
        </row>
        <row r="155">
          <cell r="K155">
            <v>0</v>
          </cell>
        </row>
        <row r="156">
          <cell r="G156">
            <v>0</v>
          </cell>
        </row>
        <row r="156">
          <cell r="K156">
            <v>0</v>
          </cell>
        </row>
        <row r="157">
          <cell r="G157">
            <v>0</v>
          </cell>
        </row>
        <row r="157">
          <cell r="K157">
            <v>0</v>
          </cell>
        </row>
        <row r="158">
          <cell r="G158">
            <v>0</v>
          </cell>
        </row>
        <row r="158">
          <cell r="K158">
            <v>0</v>
          </cell>
        </row>
        <row r="159">
          <cell r="G159">
            <v>0</v>
          </cell>
        </row>
        <row r="159">
          <cell r="K159">
            <v>0</v>
          </cell>
        </row>
        <row r="160">
          <cell r="G160">
            <v>0</v>
          </cell>
        </row>
        <row r="160">
          <cell r="K160">
            <v>0</v>
          </cell>
        </row>
        <row r="161">
          <cell r="G161">
            <v>0</v>
          </cell>
        </row>
        <row r="161">
          <cell r="K161">
            <v>0</v>
          </cell>
        </row>
        <row r="162">
          <cell r="G162">
            <v>0</v>
          </cell>
        </row>
        <row r="162">
          <cell r="K162">
            <v>0</v>
          </cell>
        </row>
        <row r="163">
          <cell r="G163">
            <v>108</v>
          </cell>
        </row>
        <row r="163">
          <cell r="K163">
            <v>156</v>
          </cell>
        </row>
        <row r="164">
          <cell r="G164">
            <v>0</v>
          </cell>
        </row>
        <row r="164">
          <cell r="K164">
            <v>0</v>
          </cell>
        </row>
        <row r="165">
          <cell r="G165">
            <v>24</v>
          </cell>
        </row>
        <row r="165">
          <cell r="K165">
            <v>52</v>
          </cell>
        </row>
        <row r="166">
          <cell r="G166">
            <v>0</v>
          </cell>
        </row>
        <row r="166">
          <cell r="K166">
            <v>0</v>
          </cell>
        </row>
        <row r="167">
          <cell r="G167">
            <v>0</v>
          </cell>
        </row>
        <row r="167">
          <cell r="K167">
            <v>0</v>
          </cell>
        </row>
        <row r="168">
          <cell r="G168">
            <v>0</v>
          </cell>
        </row>
        <row r="168">
          <cell r="K168">
            <v>0</v>
          </cell>
        </row>
        <row r="169">
          <cell r="G169">
            <v>0</v>
          </cell>
        </row>
        <row r="169">
          <cell r="K169">
            <v>0</v>
          </cell>
        </row>
        <row r="170">
          <cell r="G170">
            <v>0</v>
          </cell>
        </row>
        <row r="170">
          <cell r="K170">
            <v>0</v>
          </cell>
        </row>
        <row r="171">
          <cell r="G171">
            <v>0</v>
          </cell>
        </row>
        <row r="171">
          <cell r="K171">
            <v>0</v>
          </cell>
        </row>
        <row r="172">
          <cell r="G172">
            <v>0</v>
          </cell>
        </row>
        <row r="172">
          <cell r="K172">
            <v>0</v>
          </cell>
        </row>
        <row r="173">
          <cell r="G173">
            <v>0</v>
          </cell>
        </row>
        <row r="173">
          <cell r="K173">
            <v>0</v>
          </cell>
        </row>
        <row r="174">
          <cell r="G174">
            <v>0</v>
          </cell>
        </row>
        <row r="174">
          <cell r="K174">
            <v>0</v>
          </cell>
        </row>
        <row r="175">
          <cell r="G175">
            <v>0</v>
          </cell>
        </row>
        <row r="175">
          <cell r="K175">
            <v>0</v>
          </cell>
        </row>
        <row r="176">
          <cell r="G176">
            <v>0</v>
          </cell>
        </row>
        <row r="176">
          <cell r="K176">
            <v>0</v>
          </cell>
        </row>
        <row r="177">
          <cell r="G177">
            <v>0</v>
          </cell>
        </row>
        <row r="177">
          <cell r="K177">
            <v>0</v>
          </cell>
        </row>
        <row r="178">
          <cell r="G178">
            <v>0</v>
          </cell>
        </row>
        <row r="178">
          <cell r="K178">
            <v>0</v>
          </cell>
        </row>
        <row r="179">
          <cell r="G179">
            <v>30</v>
          </cell>
        </row>
        <row r="179">
          <cell r="K179">
            <v>927</v>
          </cell>
        </row>
        <row r="180">
          <cell r="G180">
            <v>0</v>
          </cell>
        </row>
        <row r="180">
          <cell r="K180">
            <v>0</v>
          </cell>
        </row>
        <row r="181">
          <cell r="G181">
            <v>0</v>
          </cell>
        </row>
        <row r="181">
          <cell r="K181">
            <v>0</v>
          </cell>
        </row>
        <row r="182">
          <cell r="G182">
            <v>0</v>
          </cell>
        </row>
        <row r="182">
          <cell r="K182">
            <v>0</v>
          </cell>
        </row>
        <row r="183">
          <cell r="G183">
            <v>0</v>
          </cell>
        </row>
        <row r="183">
          <cell r="K183">
            <v>0</v>
          </cell>
        </row>
        <row r="184">
          <cell r="G184">
            <v>282</v>
          </cell>
        </row>
        <row r="184">
          <cell r="K184">
            <v>278</v>
          </cell>
        </row>
        <row r="185">
          <cell r="G185">
            <v>0</v>
          </cell>
        </row>
        <row r="185">
          <cell r="K185">
            <v>0</v>
          </cell>
        </row>
        <row r="186">
          <cell r="G186">
            <v>0</v>
          </cell>
        </row>
        <row r="186">
          <cell r="K186">
            <v>0</v>
          </cell>
        </row>
        <row r="187">
          <cell r="G187">
            <v>0</v>
          </cell>
        </row>
        <row r="187">
          <cell r="K187">
            <v>0</v>
          </cell>
        </row>
        <row r="188">
          <cell r="G188">
            <v>0</v>
          </cell>
        </row>
        <row r="188">
          <cell r="K188">
            <v>0</v>
          </cell>
        </row>
        <row r="189">
          <cell r="G189">
            <v>0</v>
          </cell>
        </row>
        <row r="189">
          <cell r="K189">
            <v>0</v>
          </cell>
        </row>
        <row r="190">
          <cell r="G190">
            <v>0</v>
          </cell>
        </row>
        <row r="190">
          <cell r="K190">
            <v>0</v>
          </cell>
        </row>
        <row r="191">
          <cell r="G191">
            <v>0</v>
          </cell>
        </row>
        <row r="191">
          <cell r="K191">
            <v>0</v>
          </cell>
        </row>
        <row r="192">
          <cell r="G192">
            <v>0</v>
          </cell>
        </row>
        <row r="192">
          <cell r="K192">
            <v>0</v>
          </cell>
        </row>
        <row r="193">
          <cell r="G193">
            <v>0</v>
          </cell>
        </row>
        <row r="193">
          <cell r="K193">
            <v>0</v>
          </cell>
        </row>
        <row r="194">
          <cell r="G194">
            <v>0</v>
          </cell>
        </row>
        <row r="194">
          <cell r="K194">
            <v>0</v>
          </cell>
        </row>
        <row r="195">
          <cell r="G195">
            <v>0</v>
          </cell>
        </row>
        <row r="195">
          <cell r="K195">
            <v>0</v>
          </cell>
        </row>
        <row r="196">
          <cell r="G196">
            <v>0</v>
          </cell>
        </row>
        <row r="196">
          <cell r="K196">
            <v>0</v>
          </cell>
        </row>
        <row r="197">
          <cell r="G197">
            <v>0</v>
          </cell>
        </row>
        <row r="197">
          <cell r="K197">
            <v>0</v>
          </cell>
        </row>
        <row r="198">
          <cell r="G198">
            <v>0</v>
          </cell>
        </row>
        <row r="198">
          <cell r="K198">
            <v>0</v>
          </cell>
        </row>
        <row r="199">
          <cell r="G199">
            <v>0</v>
          </cell>
        </row>
        <row r="199">
          <cell r="K199">
            <v>0</v>
          </cell>
        </row>
        <row r="200">
          <cell r="G200">
            <v>0</v>
          </cell>
        </row>
        <row r="200">
          <cell r="K200">
            <v>0</v>
          </cell>
        </row>
        <row r="201">
          <cell r="G201">
            <v>0</v>
          </cell>
        </row>
        <row r="201">
          <cell r="K201">
            <v>0</v>
          </cell>
        </row>
        <row r="202">
          <cell r="G202">
            <v>0</v>
          </cell>
        </row>
        <row r="202">
          <cell r="K202">
            <v>0</v>
          </cell>
        </row>
        <row r="203">
          <cell r="G203">
            <v>10</v>
          </cell>
        </row>
        <row r="203">
          <cell r="K203">
            <v>0</v>
          </cell>
        </row>
        <row r="204">
          <cell r="G204">
            <v>0</v>
          </cell>
        </row>
        <row r="204">
          <cell r="K204">
            <v>0</v>
          </cell>
        </row>
        <row r="205">
          <cell r="G205">
            <v>0</v>
          </cell>
        </row>
        <row r="205">
          <cell r="K205">
            <v>0</v>
          </cell>
        </row>
        <row r="206">
          <cell r="G206">
            <v>231</v>
          </cell>
        </row>
        <row r="206">
          <cell r="K206">
            <v>335</v>
          </cell>
        </row>
        <row r="207">
          <cell r="G207">
            <v>0</v>
          </cell>
        </row>
        <row r="207">
          <cell r="K207">
            <v>0</v>
          </cell>
        </row>
        <row r="208">
          <cell r="G208">
            <v>0</v>
          </cell>
        </row>
        <row r="208">
          <cell r="K208">
            <v>0</v>
          </cell>
        </row>
        <row r="209">
          <cell r="G209">
            <v>0</v>
          </cell>
        </row>
        <row r="209">
          <cell r="K209">
            <v>0</v>
          </cell>
        </row>
        <row r="210">
          <cell r="G210">
            <v>0</v>
          </cell>
        </row>
        <row r="210">
          <cell r="K210">
            <v>0</v>
          </cell>
        </row>
        <row r="211">
          <cell r="G211">
            <v>0</v>
          </cell>
        </row>
        <row r="211">
          <cell r="K211">
            <v>0</v>
          </cell>
        </row>
        <row r="212">
          <cell r="G212">
            <v>0</v>
          </cell>
        </row>
        <row r="212">
          <cell r="K212">
            <v>0</v>
          </cell>
        </row>
        <row r="213">
          <cell r="G213">
            <v>0</v>
          </cell>
        </row>
        <row r="213">
          <cell r="K213">
            <v>0</v>
          </cell>
        </row>
        <row r="214">
          <cell r="G214">
            <v>0</v>
          </cell>
        </row>
        <row r="214">
          <cell r="K214">
            <v>0</v>
          </cell>
        </row>
        <row r="215">
          <cell r="G215">
            <v>0</v>
          </cell>
        </row>
        <row r="215">
          <cell r="K215">
            <v>0</v>
          </cell>
        </row>
        <row r="216">
          <cell r="G216">
            <v>0</v>
          </cell>
        </row>
        <row r="216">
          <cell r="K216">
            <v>0</v>
          </cell>
        </row>
        <row r="217">
          <cell r="G217">
            <v>0</v>
          </cell>
        </row>
        <row r="217">
          <cell r="K217">
            <v>0</v>
          </cell>
        </row>
        <row r="218">
          <cell r="G218">
            <v>0</v>
          </cell>
        </row>
        <row r="218">
          <cell r="K218">
            <v>0</v>
          </cell>
        </row>
        <row r="219">
          <cell r="G219">
            <v>0</v>
          </cell>
        </row>
        <row r="219">
          <cell r="K219">
            <v>0</v>
          </cell>
        </row>
        <row r="220">
          <cell r="G220">
            <v>0</v>
          </cell>
        </row>
        <row r="220">
          <cell r="K220">
            <v>0</v>
          </cell>
        </row>
        <row r="221">
          <cell r="G221">
            <v>0</v>
          </cell>
        </row>
        <row r="221">
          <cell r="K221">
            <v>0</v>
          </cell>
        </row>
        <row r="222">
          <cell r="G222">
            <v>0</v>
          </cell>
        </row>
        <row r="222">
          <cell r="K222">
            <v>0</v>
          </cell>
        </row>
        <row r="223">
          <cell r="G223">
            <v>0</v>
          </cell>
        </row>
        <row r="223">
          <cell r="K223">
            <v>0</v>
          </cell>
        </row>
        <row r="224">
          <cell r="G224">
            <v>0</v>
          </cell>
        </row>
        <row r="224">
          <cell r="K224">
            <v>0</v>
          </cell>
        </row>
        <row r="225">
          <cell r="G225">
            <v>0</v>
          </cell>
        </row>
        <row r="225">
          <cell r="K225">
            <v>0</v>
          </cell>
        </row>
        <row r="226">
          <cell r="G226">
            <v>0</v>
          </cell>
        </row>
        <row r="226">
          <cell r="K226">
            <v>0</v>
          </cell>
        </row>
        <row r="227">
          <cell r="G227">
            <v>0</v>
          </cell>
        </row>
        <row r="227">
          <cell r="K227">
            <v>0</v>
          </cell>
        </row>
        <row r="228">
          <cell r="G228">
            <v>0</v>
          </cell>
        </row>
        <row r="228">
          <cell r="K228">
            <v>0</v>
          </cell>
        </row>
        <row r="229">
          <cell r="G229">
            <v>0</v>
          </cell>
        </row>
        <row r="229">
          <cell r="K229">
            <v>0</v>
          </cell>
        </row>
        <row r="230">
          <cell r="G230">
            <v>0</v>
          </cell>
        </row>
        <row r="230">
          <cell r="K230">
            <v>0</v>
          </cell>
        </row>
        <row r="231">
          <cell r="G231">
            <v>0</v>
          </cell>
        </row>
        <row r="231">
          <cell r="K231">
            <v>0</v>
          </cell>
        </row>
        <row r="232">
          <cell r="G232">
            <v>0</v>
          </cell>
        </row>
        <row r="232">
          <cell r="K232">
            <v>0</v>
          </cell>
        </row>
        <row r="233">
          <cell r="G233">
            <v>0</v>
          </cell>
        </row>
        <row r="233">
          <cell r="K233">
            <v>0</v>
          </cell>
        </row>
        <row r="234">
          <cell r="G234">
            <v>0</v>
          </cell>
        </row>
        <row r="234">
          <cell r="K234">
            <v>0</v>
          </cell>
        </row>
        <row r="235">
          <cell r="G235">
            <v>0</v>
          </cell>
        </row>
        <row r="235">
          <cell r="K235">
            <v>0</v>
          </cell>
        </row>
        <row r="236">
          <cell r="G236">
            <v>0</v>
          </cell>
        </row>
        <row r="236">
          <cell r="K236">
            <v>0</v>
          </cell>
        </row>
        <row r="237">
          <cell r="G237">
            <v>0</v>
          </cell>
        </row>
        <row r="237">
          <cell r="K237">
            <v>0</v>
          </cell>
        </row>
        <row r="238">
          <cell r="G238">
            <v>0</v>
          </cell>
        </row>
        <row r="238">
          <cell r="K238">
            <v>0</v>
          </cell>
        </row>
        <row r="239">
          <cell r="G239">
            <v>0</v>
          </cell>
        </row>
        <row r="239">
          <cell r="K239">
            <v>0</v>
          </cell>
        </row>
        <row r="240">
          <cell r="G240">
            <v>0</v>
          </cell>
        </row>
        <row r="240">
          <cell r="K240">
            <v>0</v>
          </cell>
        </row>
        <row r="241">
          <cell r="G241">
            <v>0</v>
          </cell>
        </row>
        <row r="241">
          <cell r="K241">
            <v>0</v>
          </cell>
        </row>
        <row r="242">
          <cell r="G242">
            <v>95</v>
          </cell>
        </row>
        <row r="242">
          <cell r="K242">
            <v>135</v>
          </cell>
        </row>
        <row r="243">
          <cell r="G243">
            <v>0</v>
          </cell>
        </row>
        <row r="243">
          <cell r="K243">
            <v>0</v>
          </cell>
        </row>
        <row r="244">
          <cell r="G244">
            <v>0</v>
          </cell>
        </row>
        <row r="244">
          <cell r="K244">
            <v>0</v>
          </cell>
        </row>
        <row r="245">
          <cell r="G245">
            <v>0</v>
          </cell>
        </row>
        <row r="245">
          <cell r="K245">
            <v>0</v>
          </cell>
        </row>
        <row r="246">
          <cell r="G246">
            <v>0</v>
          </cell>
        </row>
        <row r="246">
          <cell r="K246">
            <v>0</v>
          </cell>
        </row>
        <row r="247">
          <cell r="G247">
            <v>0</v>
          </cell>
        </row>
        <row r="247">
          <cell r="K247">
            <v>0</v>
          </cell>
        </row>
        <row r="248">
          <cell r="G248">
            <v>0</v>
          </cell>
        </row>
        <row r="248">
          <cell r="K248">
            <v>0</v>
          </cell>
        </row>
        <row r="249">
          <cell r="G249">
            <v>0</v>
          </cell>
        </row>
        <row r="249">
          <cell r="K249">
            <v>0</v>
          </cell>
        </row>
        <row r="250">
          <cell r="G250">
            <v>0</v>
          </cell>
        </row>
        <row r="250">
          <cell r="K250">
            <v>0</v>
          </cell>
        </row>
        <row r="251">
          <cell r="G251">
            <v>0</v>
          </cell>
        </row>
        <row r="251">
          <cell r="K251">
            <v>0</v>
          </cell>
        </row>
        <row r="252">
          <cell r="G252">
            <v>0</v>
          </cell>
        </row>
        <row r="252">
          <cell r="K252">
            <v>0</v>
          </cell>
        </row>
        <row r="253">
          <cell r="G253">
            <v>0</v>
          </cell>
        </row>
        <row r="253">
          <cell r="K253">
            <v>0</v>
          </cell>
        </row>
        <row r="254">
          <cell r="G254">
            <v>0</v>
          </cell>
        </row>
        <row r="254">
          <cell r="K254">
            <v>0</v>
          </cell>
        </row>
        <row r="255">
          <cell r="G255">
            <v>0</v>
          </cell>
        </row>
        <row r="255">
          <cell r="K255">
            <v>0</v>
          </cell>
        </row>
        <row r="256">
          <cell r="G256">
            <v>0</v>
          </cell>
        </row>
        <row r="256">
          <cell r="K256">
            <v>0</v>
          </cell>
        </row>
        <row r="257">
          <cell r="G257">
            <v>0</v>
          </cell>
        </row>
        <row r="257">
          <cell r="K257">
            <v>0</v>
          </cell>
        </row>
        <row r="258">
          <cell r="G258">
            <v>0</v>
          </cell>
        </row>
        <row r="258">
          <cell r="K258">
            <v>0</v>
          </cell>
        </row>
        <row r="259">
          <cell r="G259">
            <v>0</v>
          </cell>
        </row>
        <row r="259">
          <cell r="K259">
            <v>0</v>
          </cell>
        </row>
        <row r="260">
          <cell r="G260">
            <v>0</v>
          </cell>
        </row>
        <row r="260">
          <cell r="K260">
            <v>0</v>
          </cell>
        </row>
        <row r="261">
          <cell r="G261">
            <v>0</v>
          </cell>
        </row>
        <row r="261">
          <cell r="K261">
            <v>0</v>
          </cell>
        </row>
        <row r="262">
          <cell r="G262">
            <v>0</v>
          </cell>
        </row>
        <row r="262">
          <cell r="K262">
            <v>0</v>
          </cell>
        </row>
        <row r="263">
          <cell r="G263">
            <v>0</v>
          </cell>
        </row>
        <row r="263">
          <cell r="K263">
            <v>0</v>
          </cell>
        </row>
        <row r="264">
          <cell r="G264">
            <v>0</v>
          </cell>
        </row>
        <row r="264">
          <cell r="K264">
            <v>0</v>
          </cell>
        </row>
        <row r="265">
          <cell r="G265">
            <v>0</v>
          </cell>
        </row>
        <row r="265">
          <cell r="K265">
            <v>0</v>
          </cell>
        </row>
        <row r="266">
          <cell r="G266">
            <v>0</v>
          </cell>
        </row>
        <row r="266">
          <cell r="K266">
            <v>0</v>
          </cell>
        </row>
        <row r="267">
          <cell r="G267">
            <v>0</v>
          </cell>
        </row>
        <row r="267">
          <cell r="K267">
            <v>0</v>
          </cell>
        </row>
        <row r="268">
          <cell r="G268">
            <v>0</v>
          </cell>
        </row>
        <row r="268">
          <cell r="K268">
            <v>0</v>
          </cell>
        </row>
        <row r="269">
          <cell r="G269">
            <v>0</v>
          </cell>
        </row>
        <row r="269">
          <cell r="K269">
            <v>0</v>
          </cell>
        </row>
        <row r="270">
          <cell r="G270">
            <v>0</v>
          </cell>
        </row>
        <row r="270">
          <cell r="K270">
            <v>0</v>
          </cell>
        </row>
        <row r="271">
          <cell r="G271">
            <v>0</v>
          </cell>
        </row>
        <row r="271">
          <cell r="K271">
            <v>0</v>
          </cell>
        </row>
        <row r="272">
          <cell r="G272">
            <v>0</v>
          </cell>
        </row>
        <row r="272">
          <cell r="K272">
            <v>0</v>
          </cell>
        </row>
        <row r="273">
          <cell r="G273">
            <v>0</v>
          </cell>
        </row>
        <row r="273">
          <cell r="K273">
            <v>0</v>
          </cell>
        </row>
        <row r="274">
          <cell r="G274">
            <v>0</v>
          </cell>
        </row>
        <row r="274">
          <cell r="K274">
            <v>0</v>
          </cell>
        </row>
        <row r="275">
          <cell r="G275">
            <v>0</v>
          </cell>
        </row>
        <row r="275">
          <cell r="K275">
            <v>0</v>
          </cell>
        </row>
        <row r="276">
          <cell r="G276">
            <v>0</v>
          </cell>
        </row>
        <row r="276">
          <cell r="K276">
            <v>0</v>
          </cell>
        </row>
        <row r="277">
          <cell r="G277">
            <v>0</v>
          </cell>
        </row>
        <row r="277">
          <cell r="K277">
            <v>0</v>
          </cell>
        </row>
        <row r="278">
          <cell r="G278">
            <v>0</v>
          </cell>
        </row>
        <row r="278">
          <cell r="K278">
            <v>0</v>
          </cell>
        </row>
        <row r="279">
          <cell r="G279">
            <v>0</v>
          </cell>
        </row>
        <row r="279">
          <cell r="K279">
            <v>0</v>
          </cell>
        </row>
        <row r="280">
          <cell r="G280">
            <v>0</v>
          </cell>
        </row>
        <row r="280">
          <cell r="K280">
            <v>0</v>
          </cell>
        </row>
        <row r="281">
          <cell r="G281">
            <v>0</v>
          </cell>
        </row>
        <row r="281">
          <cell r="K281">
            <v>0</v>
          </cell>
        </row>
        <row r="282">
          <cell r="G282">
            <v>0</v>
          </cell>
        </row>
        <row r="282">
          <cell r="K282">
            <v>0</v>
          </cell>
        </row>
        <row r="283">
          <cell r="G283">
            <v>0</v>
          </cell>
        </row>
        <row r="283">
          <cell r="K283">
            <v>0</v>
          </cell>
        </row>
        <row r="284">
          <cell r="G284">
            <v>0</v>
          </cell>
        </row>
        <row r="284">
          <cell r="K284">
            <v>0</v>
          </cell>
        </row>
        <row r="285">
          <cell r="G285">
            <v>0</v>
          </cell>
        </row>
        <row r="285">
          <cell r="K285">
            <v>0</v>
          </cell>
        </row>
        <row r="286">
          <cell r="G286">
            <v>0</v>
          </cell>
        </row>
        <row r="286">
          <cell r="K286">
            <v>0</v>
          </cell>
        </row>
        <row r="287">
          <cell r="G287">
            <v>0</v>
          </cell>
        </row>
        <row r="287">
          <cell r="K287">
            <v>0</v>
          </cell>
        </row>
        <row r="288">
          <cell r="G288">
            <v>0</v>
          </cell>
        </row>
        <row r="288">
          <cell r="K288">
            <v>0</v>
          </cell>
        </row>
        <row r="289">
          <cell r="G289">
            <v>0</v>
          </cell>
        </row>
        <row r="289">
          <cell r="K289">
            <v>0</v>
          </cell>
        </row>
        <row r="290">
          <cell r="G290">
            <v>0</v>
          </cell>
        </row>
        <row r="290">
          <cell r="K290">
            <v>0</v>
          </cell>
        </row>
        <row r="291">
          <cell r="G291">
            <v>0</v>
          </cell>
        </row>
        <row r="291">
          <cell r="K291">
            <v>0</v>
          </cell>
        </row>
        <row r="292">
          <cell r="G292">
            <v>0</v>
          </cell>
        </row>
        <row r="292">
          <cell r="K292">
            <v>0</v>
          </cell>
        </row>
        <row r="293">
          <cell r="G293">
            <v>0</v>
          </cell>
        </row>
        <row r="293">
          <cell r="K293">
            <v>0</v>
          </cell>
        </row>
        <row r="294">
          <cell r="G294">
            <v>0</v>
          </cell>
        </row>
        <row r="294">
          <cell r="K294">
            <v>0</v>
          </cell>
        </row>
        <row r="295">
          <cell r="G295">
            <v>0</v>
          </cell>
        </row>
        <row r="295">
          <cell r="K295">
            <v>0</v>
          </cell>
        </row>
        <row r="296">
          <cell r="G296">
            <v>0</v>
          </cell>
        </row>
        <row r="296">
          <cell r="K296">
            <v>0</v>
          </cell>
        </row>
        <row r="297">
          <cell r="G297">
            <v>0</v>
          </cell>
        </row>
        <row r="297">
          <cell r="K297">
            <v>0</v>
          </cell>
        </row>
        <row r="298">
          <cell r="G298">
            <v>0</v>
          </cell>
        </row>
        <row r="298">
          <cell r="K298">
            <v>0</v>
          </cell>
        </row>
        <row r="299">
          <cell r="G299">
            <v>0</v>
          </cell>
        </row>
        <row r="299">
          <cell r="K299">
            <v>0</v>
          </cell>
        </row>
        <row r="300">
          <cell r="G300">
            <v>0</v>
          </cell>
        </row>
        <row r="300">
          <cell r="K300">
            <v>0</v>
          </cell>
        </row>
        <row r="301">
          <cell r="G301">
            <v>0</v>
          </cell>
        </row>
        <row r="301">
          <cell r="K301">
            <v>0</v>
          </cell>
        </row>
        <row r="302">
          <cell r="G302">
            <v>0</v>
          </cell>
        </row>
        <row r="302">
          <cell r="K302">
            <v>0</v>
          </cell>
        </row>
        <row r="303">
          <cell r="G303">
            <v>0</v>
          </cell>
        </row>
        <row r="303">
          <cell r="K303">
            <v>0</v>
          </cell>
        </row>
        <row r="304">
          <cell r="G304">
            <v>0</v>
          </cell>
        </row>
        <row r="304">
          <cell r="K304">
            <v>0</v>
          </cell>
        </row>
        <row r="305">
          <cell r="G305">
            <v>0</v>
          </cell>
        </row>
        <row r="305">
          <cell r="K305">
            <v>0</v>
          </cell>
        </row>
        <row r="306">
          <cell r="G306">
            <v>0</v>
          </cell>
        </row>
        <row r="306">
          <cell r="K306">
            <v>0</v>
          </cell>
        </row>
        <row r="307">
          <cell r="G307">
            <v>0</v>
          </cell>
        </row>
        <row r="307">
          <cell r="K307">
            <v>0</v>
          </cell>
        </row>
        <row r="308">
          <cell r="G308">
            <v>0</v>
          </cell>
        </row>
        <row r="308">
          <cell r="K308">
            <v>0</v>
          </cell>
        </row>
        <row r="309">
          <cell r="G309">
            <v>0</v>
          </cell>
        </row>
        <row r="309">
          <cell r="K309">
            <v>0</v>
          </cell>
        </row>
        <row r="310">
          <cell r="G310">
            <v>0</v>
          </cell>
        </row>
        <row r="310">
          <cell r="K310">
            <v>0</v>
          </cell>
        </row>
        <row r="311">
          <cell r="G311">
            <v>0</v>
          </cell>
        </row>
        <row r="311">
          <cell r="K311">
            <v>0</v>
          </cell>
        </row>
        <row r="312">
          <cell r="G312">
            <v>0</v>
          </cell>
        </row>
        <row r="312">
          <cell r="K312">
            <v>0</v>
          </cell>
        </row>
        <row r="313">
          <cell r="G313">
            <v>0</v>
          </cell>
        </row>
        <row r="313">
          <cell r="K313">
            <v>0</v>
          </cell>
        </row>
        <row r="314">
          <cell r="G314">
            <v>0</v>
          </cell>
        </row>
        <row r="314">
          <cell r="K314">
            <v>0</v>
          </cell>
        </row>
        <row r="315">
          <cell r="G315">
            <v>0</v>
          </cell>
        </row>
        <row r="315">
          <cell r="K315">
            <v>0</v>
          </cell>
        </row>
        <row r="316">
          <cell r="G316">
            <v>1424</v>
          </cell>
        </row>
        <row r="316">
          <cell r="K316">
            <v>0</v>
          </cell>
        </row>
        <row r="317">
          <cell r="G317">
            <v>0</v>
          </cell>
        </row>
        <row r="317">
          <cell r="K317">
            <v>0</v>
          </cell>
        </row>
        <row r="318">
          <cell r="G318">
            <v>0</v>
          </cell>
        </row>
        <row r="318">
          <cell r="K318">
            <v>0</v>
          </cell>
        </row>
        <row r="319">
          <cell r="G319">
            <v>363</v>
          </cell>
        </row>
        <row r="319">
          <cell r="K319">
            <v>0</v>
          </cell>
        </row>
        <row r="320">
          <cell r="G320">
            <v>0</v>
          </cell>
        </row>
        <row r="320">
          <cell r="K320">
            <v>0</v>
          </cell>
        </row>
        <row r="321">
          <cell r="G321">
            <v>0</v>
          </cell>
        </row>
        <row r="321">
          <cell r="K321">
            <v>0</v>
          </cell>
        </row>
        <row r="322">
          <cell r="G322">
            <v>0</v>
          </cell>
        </row>
        <row r="322">
          <cell r="K322">
            <v>0</v>
          </cell>
        </row>
        <row r="323">
          <cell r="G323">
            <v>0</v>
          </cell>
        </row>
        <row r="323">
          <cell r="K323">
            <v>0</v>
          </cell>
        </row>
        <row r="324">
          <cell r="G324">
            <v>0</v>
          </cell>
        </row>
        <row r="324">
          <cell r="K324">
            <v>0</v>
          </cell>
        </row>
        <row r="325">
          <cell r="G325">
            <v>0</v>
          </cell>
        </row>
        <row r="325">
          <cell r="K325">
            <v>0</v>
          </cell>
        </row>
        <row r="326">
          <cell r="G326">
            <v>0</v>
          </cell>
        </row>
        <row r="326">
          <cell r="K326">
            <v>0</v>
          </cell>
        </row>
        <row r="327">
          <cell r="G327">
            <v>0</v>
          </cell>
        </row>
        <row r="327">
          <cell r="K327">
            <v>0</v>
          </cell>
        </row>
        <row r="328">
          <cell r="G328">
            <v>0</v>
          </cell>
        </row>
        <row r="328">
          <cell r="K328">
            <v>0</v>
          </cell>
        </row>
        <row r="329">
          <cell r="G329">
            <v>0</v>
          </cell>
        </row>
        <row r="329">
          <cell r="K329">
            <v>0</v>
          </cell>
        </row>
        <row r="330">
          <cell r="G330">
            <v>0</v>
          </cell>
        </row>
        <row r="330">
          <cell r="K330">
            <v>0</v>
          </cell>
        </row>
        <row r="331">
          <cell r="G331">
            <v>0</v>
          </cell>
        </row>
        <row r="331">
          <cell r="K331">
            <v>0</v>
          </cell>
        </row>
        <row r="332">
          <cell r="G332">
            <v>0</v>
          </cell>
        </row>
        <row r="332">
          <cell r="K332">
            <v>0</v>
          </cell>
        </row>
        <row r="333">
          <cell r="G333">
            <v>0</v>
          </cell>
        </row>
        <row r="333">
          <cell r="K333">
            <v>0</v>
          </cell>
        </row>
        <row r="334">
          <cell r="G334">
            <v>0</v>
          </cell>
        </row>
        <row r="334">
          <cell r="K334">
            <v>0</v>
          </cell>
        </row>
        <row r="335">
          <cell r="G335">
            <v>0</v>
          </cell>
        </row>
        <row r="335">
          <cell r="K335">
            <v>0</v>
          </cell>
        </row>
        <row r="336">
          <cell r="G336">
            <v>0</v>
          </cell>
        </row>
        <row r="336">
          <cell r="K336">
            <v>0</v>
          </cell>
        </row>
        <row r="337">
          <cell r="G337">
            <v>0</v>
          </cell>
        </row>
        <row r="337">
          <cell r="K337">
            <v>0</v>
          </cell>
        </row>
        <row r="338">
          <cell r="G338">
            <v>0</v>
          </cell>
        </row>
        <row r="338">
          <cell r="K338">
            <v>0</v>
          </cell>
        </row>
        <row r="339">
          <cell r="G339">
            <v>0</v>
          </cell>
        </row>
        <row r="339">
          <cell r="K339">
            <v>0</v>
          </cell>
        </row>
        <row r="340">
          <cell r="G340">
            <v>0</v>
          </cell>
        </row>
        <row r="340">
          <cell r="K340">
            <v>0</v>
          </cell>
        </row>
        <row r="341">
          <cell r="G341">
            <v>0</v>
          </cell>
        </row>
        <row r="341">
          <cell r="K341">
            <v>0</v>
          </cell>
        </row>
        <row r="342">
          <cell r="G342">
            <v>0</v>
          </cell>
        </row>
        <row r="342">
          <cell r="K342">
            <v>0</v>
          </cell>
        </row>
        <row r="343">
          <cell r="G343">
            <v>0</v>
          </cell>
        </row>
        <row r="343">
          <cell r="K343">
            <v>0</v>
          </cell>
        </row>
        <row r="344">
          <cell r="G344">
            <v>0</v>
          </cell>
        </row>
        <row r="344">
          <cell r="K344">
            <v>0</v>
          </cell>
        </row>
        <row r="345">
          <cell r="G345">
            <v>0</v>
          </cell>
        </row>
        <row r="345">
          <cell r="K345">
            <v>0</v>
          </cell>
        </row>
        <row r="346">
          <cell r="G346">
            <v>0</v>
          </cell>
        </row>
        <row r="346">
          <cell r="K346">
            <v>0</v>
          </cell>
        </row>
        <row r="347">
          <cell r="G347">
            <v>0</v>
          </cell>
        </row>
        <row r="347">
          <cell r="K347">
            <v>0</v>
          </cell>
        </row>
        <row r="348">
          <cell r="G348">
            <v>0</v>
          </cell>
        </row>
        <row r="348">
          <cell r="K348">
            <v>0</v>
          </cell>
        </row>
        <row r="349">
          <cell r="G349">
            <v>0</v>
          </cell>
        </row>
        <row r="349">
          <cell r="K349">
            <v>0</v>
          </cell>
        </row>
        <row r="350">
          <cell r="G350">
            <v>0</v>
          </cell>
        </row>
        <row r="350">
          <cell r="K350">
            <v>0</v>
          </cell>
        </row>
        <row r="351">
          <cell r="G351">
            <v>0</v>
          </cell>
        </row>
        <row r="351">
          <cell r="K351">
            <v>0</v>
          </cell>
        </row>
        <row r="352">
          <cell r="G352">
            <v>0</v>
          </cell>
        </row>
        <row r="352">
          <cell r="K352">
            <v>0</v>
          </cell>
        </row>
        <row r="353">
          <cell r="G353">
            <v>0</v>
          </cell>
        </row>
        <row r="353">
          <cell r="K353">
            <v>0</v>
          </cell>
        </row>
        <row r="354">
          <cell r="G354">
            <v>0</v>
          </cell>
        </row>
        <row r="354">
          <cell r="K354">
            <v>0</v>
          </cell>
        </row>
        <row r="355">
          <cell r="G355">
            <v>0</v>
          </cell>
        </row>
        <row r="355">
          <cell r="K355">
            <v>0</v>
          </cell>
        </row>
        <row r="356">
          <cell r="G356">
            <v>0</v>
          </cell>
        </row>
        <row r="356">
          <cell r="K356">
            <v>0</v>
          </cell>
        </row>
        <row r="357">
          <cell r="G357">
            <v>0</v>
          </cell>
        </row>
        <row r="357">
          <cell r="K357">
            <v>0</v>
          </cell>
        </row>
        <row r="358">
          <cell r="G358">
            <v>0</v>
          </cell>
        </row>
        <row r="358">
          <cell r="K358">
            <v>0</v>
          </cell>
        </row>
        <row r="359">
          <cell r="G359">
            <v>0</v>
          </cell>
        </row>
        <row r="359">
          <cell r="K359">
            <v>0</v>
          </cell>
        </row>
        <row r="360">
          <cell r="G360">
            <v>0</v>
          </cell>
        </row>
        <row r="360">
          <cell r="K360">
            <v>0</v>
          </cell>
        </row>
        <row r="361">
          <cell r="G361">
            <v>0</v>
          </cell>
        </row>
        <row r="361">
          <cell r="K361">
            <v>0</v>
          </cell>
        </row>
        <row r="362">
          <cell r="G362">
            <v>0</v>
          </cell>
        </row>
        <row r="362">
          <cell r="K362">
            <v>0</v>
          </cell>
        </row>
        <row r="363">
          <cell r="G363">
            <v>0</v>
          </cell>
        </row>
        <row r="363">
          <cell r="K363">
            <v>0</v>
          </cell>
        </row>
        <row r="364">
          <cell r="G364">
            <v>0</v>
          </cell>
        </row>
        <row r="364">
          <cell r="K364">
            <v>0</v>
          </cell>
        </row>
        <row r="365">
          <cell r="G365">
            <v>0</v>
          </cell>
        </row>
        <row r="365">
          <cell r="K365">
            <v>0</v>
          </cell>
        </row>
        <row r="366">
          <cell r="G366">
            <v>0</v>
          </cell>
        </row>
        <row r="366">
          <cell r="K366">
            <v>0</v>
          </cell>
        </row>
        <row r="367">
          <cell r="G367">
            <v>0</v>
          </cell>
        </row>
        <row r="367">
          <cell r="K367">
            <v>0</v>
          </cell>
        </row>
        <row r="368">
          <cell r="G368">
            <v>0</v>
          </cell>
        </row>
        <row r="368">
          <cell r="K368">
            <v>0</v>
          </cell>
        </row>
        <row r="369">
          <cell r="G369">
            <v>0</v>
          </cell>
        </row>
        <row r="369">
          <cell r="K369">
            <v>0</v>
          </cell>
        </row>
        <row r="370">
          <cell r="G370">
            <v>0</v>
          </cell>
        </row>
        <row r="370">
          <cell r="K370">
            <v>0</v>
          </cell>
        </row>
        <row r="371">
          <cell r="G371">
            <v>0</v>
          </cell>
        </row>
        <row r="371">
          <cell r="K371">
            <v>0</v>
          </cell>
        </row>
        <row r="372">
          <cell r="G372">
            <v>0</v>
          </cell>
        </row>
        <row r="372">
          <cell r="K372">
            <v>0</v>
          </cell>
        </row>
        <row r="373">
          <cell r="G373">
            <v>0</v>
          </cell>
        </row>
        <row r="373">
          <cell r="K373">
            <v>0</v>
          </cell>
        </row>
        <row r="374">
          <cell r="G374">
            <v>0</v>
          </cell>
        </row>
        <row r="374">
          <cell r="K374">
            <v>0</v>
          </cell>
        </row>
        <row r="375">
          <cell r="G375">
            <v>0</v>
          </cell>
        </row>
        <row r="375">
          <cell r="K375">
            <v>0</v>
          </cell>
        </row>
        <row r="376">
          <cell r="G376">
            <v>0</v>
          </cell>
        </row>
        <row r="376">
          <cell r="K376">
            <v>0</v>
          </cell>
        </row>
        <row r="377">
          <cell r="G377">
            <v>0</v>
          </cell>
        </row>
        <row r="377">
          <cell r="K377">
            <v>0</v>
          </cell>
        </row>
        <row r="378">
          <cell r="G378">
            <v>0</v>
          </cell>
        </row>
        <row r="378">
          <cell r="K378">
            <v>0</v>
          </cell>
        </row>
        <row r="379">
          <cell r="G379">
            <v>0</v>
          </cell>
        </row>
        <row r="379">
          <cell r="K379">
            <v>0</v>
          </cell>
        </row>
        <row r="380">
          <cell r="G380">
            <v>0</v>
          </cell>
        </row>
        <row r="380">
          <cell r="K380">
            <v>0</v>
          </cell>
        </row>
        <row r="381">
          <cell r="G381">
            <v>0</v>
          </cell>
        </row>
        <row r="381">
          <cell r="K381">
            <v>0</v>
          </cell>
        </row>
        <row r="382">
          <cell r="G382">
            <v>0</v>
          </cell>
        </row>
        <row r="382">
          <cell r="K382">
            <v>0</v>
          </cell>
        </row>
        <row r="383">
          <cell r="G383">
            <v>0</v>
          </cell>
        </row>
        <row r="383">
          <cell r="K383">
            <v>0</v>
          </cell>
        </row>
        <row r="384">
          <cell r="G384">
            <v>0</v>
          </cell>
        </row>
        <row r="384">
          <cell r="K384">
            <v>0</v>
          </cell>
        </row>
        <row r="385">
          <cell r="G385">
            <v>0</v>
          </cell>
        </row>
        <row r="385">
          <cell r="K385">
            <v>0</v>
          </cell>
        </row>
        <row r="386">
          <cell r="G386">
            <v>0</v>
          </cell>
        </row>
        <row r="386">
          <cell r="K386">
            <v>0</v>
          </cell>
        </row>
        <row r="387">
          <cell r="G387">
            <v>0</v>
          </cell>
        </row>
        <row r="387">
          <cell r="K387">
            <v>0</v>
          </cell>
        </row>
        <row r="388">
          <cell r="G388">
            <v>0</v>
          </cell>
        </row>
        <row r="388">
          <cell r="K388">
            <v>0</v>
          </cell>
        </row>
        <row r="389">
          <cell r="G389">
            <v>0</v>
          </cell>
        </row>
        <row r="389">
          <cell r="K389">
            <v>0</v>
          </cell>
        </row>
        <row r="390">
          <cell r="G390">
            <v>0</v>
          </cell>
        </row>
        <row r="390">
          <cell r="K390">
            <v>0</v>
          </cell>
        </row>
        <row r="391">
          <cell r="G391">
            <v>0</v>
          </cell>
        </row>
        <row r="391">
          <cell r="K391">
            <v>0</v>
          </cell>
        </row>
        <row r="392">
          <cell r="G392">
            <v>0</v>
          </cell>
        </row>
        <row r="392">
          <cell r="K392">
            <v>0</v>
          </cell>
        </row>
        <row r="393">
          <cell r="G393">
            <v>0</v>
          </cell>
        </row>
        <row r="393">
          <cell r="K393">
            <v>0</v>
          </cell>
        </row>
        <row r="394">
          <cell r="G394">
            <v>0</v>
          </cell>
        </row>
        <row r="394">
          <cell r="K394">
            <v>0</v>
          </cell>
        </row>
        <row r="395">
          <cell r="G395">
            <v>0</v>
          </cell>
        </row>
        <row r="395">
          <cell r="K395">
            <v>0</v>
          </cell>
        </row>
        <row r="396">
          <cell r="G396">
            <v>0</v>
          </cell>
        </row>
        <row r="396">
          <cell r="K396">
            <v>0</v>
          </cell>
        </row>
        <row r="397">
          <cell r="G397">
            <v>0</v>
          </cell>
        </row>
        <row r="397">
          <cell r="K397">
            <v>0</v>
          </cell>
        </row>
        <row r="398">
          <cell r="G398">
            <v>0</v>
          </cell>
        </row>
        <row r="398">
          <cell r="K398">
            <v>0</v>
          </cell>
        </row>
        <row r="399">
          <cell r="G399">
            <v>0</v>
          </cell>
        </row>
        <row r="399">
          <cell r="K399">
            <v>0</v>
          </cell>
        </row>
        <row r="400">
          <cell r="G400">
            <v>0</v>
          </cell>
        </row>
        <row r="400">
          <cell r="K400">
            <v>0</v>
          </cell>
        </row>
        <row r="401">
          <cell r="G401">
            <v>0</v>
          </cell>
        </row>
        <row r="401">
          <cell r="K401">
            <v>0</v>
          </cell>
        </row>
        <row r="402">
          <cell r="G402">
            <v>0</v>
          </cell>
        </row>
        <row r="402">
          <cell r="K402">
            <v>0</v>
          </cell>
        </row>
        <row r="403">
          <cell r="G403">
            <v>0</v>
          </cell>
        </row>
        <row r="403">
          <cell r="K403">
            <v>0</v>
          </cell>
        </row>
        <row r="404">
          <cell r="G404">
            <v>0</v>
          </cell>
        </row>
        <row r="404">
          <cell r="K404">
            <v>0</v>
          </cell>
        </row>
        <row r="405">
          <cell r="G405">
            <v>0</v>
          </cell>
        </row>
        <row r="405">
          <cell r="K405">
            <v>0</v>
          </cell>
        </row>
        <row r="406">
          <cell r="G406">
            <v>0</v>
          </cell>
        </row>
        <row r="406">
          <cell r="K406">
            <v>0</v>
          </cell>
        </row>
        <row r="407">
          <cell r="G407">
            <v>0</v>
          </cell>
        </row>
        <row r="407">
          <cell r="K407">
            <v>0</v>
          </cell>
        </row>
        <row r="408">
          <cell r="G408">
            <v>0</v>
          </cell>
        </row>
        <row r="408">
          <cell r="K408">
            <v>0</v>
          </cell>
        </row>
        <row r="409">
          <cell r="G409">
            <v>0</v>
          </cell>
        </row>
        <row r="409">
          <cell r="K409">
            <v>0</v>
          </cell>
        </row>
        <row r="410">
          <cell r="G410">
            <v>0</v>
          </cell>
        </row>
        <row r="410">
          <cell r="K410">
            <v>0</v>
          </cell>
        </row>
        <row r="411">
          <cell r="G411">
            <v>0</v>
          </cell>
        </row>
        <row r="411">
          <cell r="K411">
            <v>0</v>
          </cell>
        </row>
        <row r="412">
          <cell r="G412">
            <v>0</v>
          </cell>
        </row>
        <row r="412">
          <cell r="K412">
            <v>0</v>
          </cell>
        </row>
        <row r="413">
          <cell r="G413">
            <v>0</v>
          </cell>
        </row>
        <row r="413">
          <cell r="K413">
            <v>0</v>
          </cell>
        </row>
        <row r="414">
          <cell r="G414">
            <v>0</v>
          </cell>
        </row>
        <row r="414">
          <cell r="K414">
            <v>0</v>
          </cell>
        </row>
        <row r="415">
          <cell r="G415">
            <v>0</v>
          </cell>
        </row>
        <row r="415">
          <cell r="K415">
            <v>0</v>
          </cell>
        </row>
        <row r="416">
          <cell r="G416">
            <v>0</v>
          </cell>
        </row>
        <row r="416">
          <cell r="K416">
            <v>0</v>
          </cell>
        </row>
        <row r="417">
          <cell r="G417">
            <v>0</v>
          </cell>
        </row>
        <row r="417">
          <cell r="K417">
            <v>0</v>
          </cell>
        </row>
        <row r="418">
          <cell r="G418">
            <v>0</v>
          </cell>
        </row>
        <row r="418">
          <cell r="K418">
            <v>0</v>
          </cell>
        </row>
        <row r="419">
          <cell r="G419">
            <v>0</v>
          </cell>
        </row>
        <row r="419">
          <cell r="K419">
            <v>0</v>
          </cell>
        </row>
        <row r="420">
          <cell r="G420">
            <v>0</v>
          </cell>
        </row>
        <row r="420">
          <cell r="K420">
            <v>0</v>
          </cell>
        </row>
        <row r="421">
          <cell r="G421">
            <v>0</v>
          </cell>
        </row>
        <row r="421">
          <cell r="K421">
            <v>0</v>
          </cell>
        </row>
        <row r="422">
          <cell r="G422">
            <v>0</v>
          </cell>
        </row>
        <row r="422">
          <cell r="K422">
            <v>0</v>
          </cell>
        </row>
        <row r="423">
          <cell r="G423">
            <v>0</v>
          </cell>
        </row>
        <row r="423">
          <cell r="K423">
            <v>0</v>
          </cell>
        </row>
        <row r="424">
          <cell r="G424">
            <v>0</v>
          </cell>
        </row>
        <row r="424">
          <cell r="K424">
            <v>0</v>
          </cell>
        </row>
        <row r="425">
          <cell r="G425">
            <v>0</v>
          </cell>
        </row>
        <row r="425">
          <cell r="K425">
            <v>0</v>
          </cell>
        </row>
        <row r="426">
          <cell r="G426">
            <v>0</v>
          </cell>
        </row>
        <row r="426">
          <cell r="K426">
            <v>0</v>
          </cell>
        </row>
        <row r="427">
          <cell r="G427">
            <v>0</v>
          </cell>
        </row>
        <row r="427">
          <cell r="K427">
            <v>0</v>
          </cell>
        </row>
        <row r="428">
          <cell r="G428">
            <v>0</v>
          </cell>
        </row>
        <row r="428">
          <cell r="K428">
            <v>0</v>
          </cell>
        </row>
        <row r="429">
          <cell r="G429">
            <v>0</v>
          </cell>
        </row>
        <row r="429">
          <cell r="K429">
            <v>0</v>
          </cell>
        </row>
        <row r="430">
          <cell r="G430">
            <v>0</v>
          </cell>
        </row>
        <row r="430">
          <cell r="K430">
            <v>0</v>
          </cell>
        </row>
        <row r="431">
          <cell r="G431">
            <v>0</v>
          </cell>
        </row>
        <row r="431">
          <cell r="K431">
            <v>0</v>
          </cell>
        </row>
        <row r="432">
          <cell r="G432">
            <v>0</v>
          </cell>
        </row>
        <row r="432">
          <cell r="K432">
            <v>0</v>
          </cell>
        </row>
        <row r="433">
          <cell r="G433">
            <v>0</v>
          </cell>
        </row>
        <row r="433">
          <cell r="K433">
            <v>0</v>
          </cell>
        </row>
        <row r="434">
          <cell r="G434">
            <v>0</v>
          </cell>
        </row>
        <row r="434">
          <cell r="K434">
            <v>0</v>
          </cell>
        </row>
        <row r="435">
          <cell r="G435">
            <v>0</v>
          </cell>
        </row>
        <row r="435">
          <cell r="K435">
            <v>0</v>
          </cell>
        </row>
        <row r="436">
          <cell r="G436">
            <v>0</v>
          </cell>
        </row>
        <row r="436">
          <cell r="K436">
            <v>0</v>
          </cell>
        </row>
        <row r="437">
          <cell r="G437">
            <v>0</v>
          </cell>
        </row>
        <row r="437">
          <cell r="K437">
            <v>0</v>
          </cell>
        </row>
        <row r="438">
          <cell r="G438">
            <v>0</v>
          </cell>
        </row>
        <row r="438">
          <cell r="K438">
            <v>0</v>
          </cell>
        </row>
        <row r="439">
          <cell r="G439">
            <v>0</v>
          </cell>
        </row>
        <row r="439">
          <cell r="K439">
            <v>0</v>
          </cell>
        </row>
        <row r="440">
          <cell r="G440">
            <v>0</v>
          </cell>
        </row>
        <row r="440">
          <cell r="K440">
            <v>0</v>
          </cell>
        </row>
        <row r="441">
          <cell r="G441">
            <v>0</v>
          </cell>
        </row>
        <row r="441">
          <cell r="K441">
            <v>0</v>
          </cell>
        </row>
        <row r="442">
          <cell r="G442">
            <v>0</v>
          </cell>
        </row>
        <row r="442">
          <cell r="K442">
            <v>0</v>
          </cell>
        </row>
        <row r="443">
          <cell r="G443">
            <v>0</v>
          </cell>
        </row>
        <row r="443">
          <cell r="K443">
            <v>0</v>
          </cell>
        </row>
        <row r="444">
          <cell r="G444">
            <v>0</v>
          </cell>
        </row>
        <row r="444">
          <cell r="K444">
            <v>0</v>
          </cell>
        </row>
        <row r="445">
          <cell r="G445">
            <v>0</v>
          </cell>
        </row>
        <row r="445">
          <cell r="K445">
            <v>0</v>
          </cell>
        </row>
        <row r="446">
          <cell r="G446">
            <v>0</v>
          </cell>
        </row>
        <row r="446">
          <cell r="K446">
            <v>0</v>
          </cell>
        </row>
        <row r="447">
          <cell r="G447">
            <v>0</v>
          </cell>
        </row>
        <row r="447">
          <cell r="K447">
            <v>0</v>
          </cell>
        </row>
        <row r="448">
          <cell r="G448">
            <v>0</v>
          </cell>
        </row>
        <row r="448">
          <cell r="K448">
            <v>0</v>
          </cell>
        </row>
        <row r="449">
          <cell r="G449">
            <v>0</v>
          </cell>
        </row>
        <row r="449">
          <cell r="K449">
            <v>0</v>
          </cell>
        </row>
        <row r="450">
          <cell r="G450">
            <v>0</v>
          </cell>
        </row>
        <row r="450">
          <cell r="K450">
            <v>0</v>
          </cell>
        </row>
        <row r="451">
          <cell r="G451">
            <v>0</v>
          </cell>
        </row>
        <row r="451">
          <cell r="K451">
            <v>0</v>
          </cell>
        </row>
        <row r="452">
          <cell r="G452">
            <v>214</v>
          </cell>
        </row>
        <row r="452">
          <cell r="K452">
            <v>100</v>
          </cell>
        </row>
        <row r="453">
          <cell r="G453">
            <v>0</v>
          </cell>
        </row>
        <row r="453">
          <cell r="K453">
            <v>0</v>
          </cell>
        </row>
        <row r="454">
          <cell r="G454">
            <v>0</v>
          </cell>
        </row>
        <row r="454">
          <cell r="K454">
            <v>0</v>
          </cell>
        </row>
        <row r="455">
          <cell r="G455">
            <v>58</v>
          </cell>
        </row>
        <row r="455">
          <cell r="K455">
            <v>91</v>
          </cell>
        </row>
        <row r="456">
          <cell r="G456">
            <v>0</v>
          </cell>
        </row>
        <row r="456">
          <cell r="K456">
            <v>0</v>
          </cell>
        </row>
        <row r="457">
          <cell r="G457">
            <v>0</v>
          </cell>
        </row>
        <row r="457">
          <cell r="K457">
            <v>0</v>
          </cell>
        </row>
        <row r="458">
          <cell r="G458">
            <v>3256</v>
          </cell>
        </row>
        <row r="458">
          <cell r="K458">
            <v>15236</v>
          </cell>
        </row>
        <row r="459">
          <cell r="G459">
            <v>0</v>
          </cell>
        </row>
        <row r="459">
          <cell r="K459">
            <v>0</v>
          </cell>
        </row>
        <row r="460">
          <cell r="G460">
            <v>0</v>
          </cell>
        </row>
        <row r="460">
          <cell r="K460">
            <v>0</v>
          </cell>
        </row>
        <row r="461">
          <cell r="G461">
            <v>0</v>
          </cell>
        </row>
        <row r="461">
          <cell r="K461">
            <v>0</v>
          </cell>
        </row>
        <row r="462">
          <cell r="G462">
            <v>0</v>
          </cell>
        </row>
        <row r="462">
          <cell r="K462">
            <v>0</v>
          </cell>
        </row>
        <row r="463">
          <cell r="G463">
            <v>0</v>
          </cell>
        </row>
        <row r="463">
          <cell r="K463">
            <v>0</v>
          </cell>
        </row>
        <row r="464">
          <cell r="G464">
            <v>0</v>
          </cell>
        </row>
        <row r="464">
          <cell r="K464">
            <v>0</v>
          </cell>
        </row>
        <row r="465">
          <cell r="G465">
            <v>0</v>
          </cell>
        </row>
        <row r="465">
          <cell r="K465">
            <v>0</v>
          </cell>
        </row>
        <row r="466">
          <cell r="G466">
            <v>0</v>
          </cell>
        </row>
        <row r="466">
          <cell r="K466">
            <v>0</v>
          </cell>
        </row>
        <row r="467">
          <cell r="G467">
            <v>0</v>
          </cell>
        </row>
        <row r="467">
          <cell r="K467">
            <v>0</v>
          </cell>
        </row>
        <row r="468">
          <cell r="G468">
            <v>0</v>
          </cell>
        </row>
        <row r="468">
          <cell r="K468">
            <v>0</v>
          </cell>
        </row>
        <row r="469">
          <cell r="G469">
            <v>0</v>
          </cell>
        </row>
        <row r="469">
          <cell r="K469">
            <v>0</v>
          </cell>
        </row>
        <row r="470">
          <cell r="G470">
            <v>0</v>
          </cell>
        </row>
        <row r="470">
          <cell r="K470">
            <v>0</v>
          </cell>
        </row>
        <row r="471">
          <cell r="G471">
            <v>0</v>
          </cell>
        </row>
        <row r="471">
          <cell r="K471">
            <v>0</v>
          </cell>
        </row>
        <row r="472">
          <cell r="G472">
            <v>0</v>
          </cell>
        </row>
        <row r="472">
          <cell r="K472">
            <v>0</v>
          </cell>
        </row>
        <row r="473">
          <cell r="G473">
            <v>0</v>
          </cell>
        </row>
        <row r="473">
          <cell r="K473">
            <v>0</v>
          </cell>
        </row>
        <row r="474">
          <cell r="G474">
            <v>0</v>
          </cell>
        </row>
        <row r="474">
          <cell r="K474">
            <v>0</v>
          </cell>
        </row>
        <row r="475">
          <cell r="G475">
            <v>0</v>
          </cell>
        </row>
        <row r="475">
          <cell r="K475">
            <v>0</v>
          </cell>
        </row>
        <row r="476">
          <cell r="G476">
            <v>1518</v>
          </cell>
        </row>
        <row r="476">
          <cell r="K476">
            <v>0</v>
          </cell>
        </row>
        <row r="477">
          <cell r="G477">
            <v>0</v>
          </cell>
        </row>
        <row r="477">
          <cell r="K477">
            <v>0</v>
          </cell>
        </row>
        <row r="478">
          <cell r="G478">
            <v>0</v>
          </cell>
        </row>
        <row r="478">
          <cell r="K478">
            <v>0</v>
          </cell>
        </row>
        <row r="479">
          <cell r="G479">
            <v>0</v>
          </cell>
        </row>
        <row r="479">
          <cell r="K479">
            <v>0</v>
          </cell>
        </row>
        <row r="480">
          <cell r="G480">
            <v>0</v>
          </cell>
        </row>
        <row r="480">
          <cell r="K480">
            <v>0</v>
          </cell>
        </row>
        <row r="481">
          <cell r="G481">
            <v>0</v>
          </cell>
        </row>
        <row r="481">
          <cell r="K481">
            <v>0</v>
          </cell>
        </row>
        <row r="482">
          <cell r="G482">
            <v>0</v>
          </cell>
        </row>
        <row r="482">
          <cell r="K482">
            <v>0</v>
          </cell>
        </row>
        <row r="483">
          <cell r="G483">
            <v>123</v>
          </cell>
        </row>
        <row r="483">
          <cell r="K483">
            <v>118</v>
          </cell>
        </row>
        <row r="484">
          <cell r="G484">
            <v>0</v>
          </cell>
        </row>
        <row r="484">
          <cell r="K484">
            <v>0</v>
          </cell>
        </row>
        <row r="485">
          <cell r="G485">
            <v>0</v>
          </cell>
        </row>
        <row r="485">
          <cell r="K485">
            <v>0</v>
          </cell>
        </row>
        <row r="486">
          <cell r="G486">
            <v>0</v>
          </cell>
        </row>
        <row r="486">
          <cell r="K486">
            <v>0</v>
          </cell>
        </row>
        <row r="487">
          <cell r="G487">
            <v>0</v>
          </cell>
        </row>
        <row r="487">
          <cell r="K487">
            <v>0</v>
          </cell>
        </row>
        <row r="488">
          <cell r="G488">
            <v>0</v>
          </cell>
        </row>
        <row r="488">
          <cell r="K488">
            <v>0</v>
          </cell>
        </row>
        <row r="489">
          <cell r="G489">
            <v>0</v>
          </cell>
        </row>
        <row r="489">
          <cell r="K489">
            <v>0</v>
          </cell>
        </row>
        <row r="490">
          <cell r="G490">
            <v>0</v>
          </cell>
        </row>
        <row r="490">
          <cell r="K490">
            <v>0</v>
          </cell>
        </row>
        <row r="491">
          <cell r="G491">
            <v>0</v>
          </cell>
        </row>
        <row r="491">
          <cell r="K491">
            <v>0</v>
          </cell>
        </row>
        <row r="492">
          <cell r="G492">
            <v>0</v>
          </cell>
        </row>
        <row r="492">
          <cell r="K492">
            <v>0</v>
          </cell>
        </row>
        <row r="493">
          <cell r="G493">
            <v>0</v>
          </cell>
        </row>
        <row r="493">
          <cell r="K493">
            <v>0</v>
          </cell>
        </row>
        <row r="494">
          <cell r="G494">
            <v>0</v>
          </cell>
        </row>
        <row r="494">
          <cell r="K494">
            <v>0</v>
          </cell>
        </row>
        <row r="495">
          <cell r="G495">
            <v>0</v>
          </cell>
        </row>
        <row r="495">
          <cell r="K495">
            <v>0</v>
          </cell>
        </row>
        <row r="496">
          <cell r="G496">
            <v>0</v>
          </cell>
        </row>
        <row r="496">
          <cell r="K496">
            <v>0</v>
          </cell>
        </row>
        <row r="497">
          <cell r="G497">
            <v>0</v>
          </cell>
        </row>
        <row r="497">
          <cell r="K497">
            <v>0</v>
          </cell>
        </row>
        <row r="498">
          <cell r="G498">
            <v>0</v>
          </cell>
        </row>
        <row r="498">
          <cell r="K498">
            <v>0</v>
          </cell>
        </row>
        <row r="499">
          <cell r="G499">
            <v>0</v>
          </cell>
        </row>
        <row r="499">
          <cell r="K499">
            <v>0</v>
          </cell>
        </row>
        <row r="500">
          <cell r="G500">
            <v>0</v>
          </cell>
        </row>
        <row r="500">
          <cell r="K500">
            <v>0</v>
          </cell>
        </row>
        <row r="501">
          <cell r="G501">
            <v>0</v>
          </cell>
        </row>
        <row r="501">
          <cell r="K501">
            <v>0</v>
          </cell>
        </row>
        <row r="502">
          <cell r="G502">
            <v>0</v>
          </cell>
        </row>
        <row r="502">
          <cell r="K502">
            <v>0</v>
          </cell>
        </row>
        <row r="503">
          <cell r="G503">
            <v>0</v>
          </cell>
        </row>
        <row r="503">
          <cell r="K503">
            <v>0</v>
          </cell>
        </row>
        <row r="504">
          <cell r="G504">
            <v>0</v>
          </cell>
        </row>
        <row r="504">
          <cell r="K504">
            <v>0</v>
          </cell>
        </row>
        <row r="505">
          <cell r="G505">
            <v>0</v>
          </cell>
        </row>
        <row r="505">
          <cell r="K505">
            <v>0</v>
          </cell>
        </row>
        <row r="506">
          <cell r="G506">
            <v>0</v>
          </cell>
        </row>
        <row r="506">
          <cell r="K506">
            <v>0</v>
          </cell>
        </row>
        <row r="507">
          <cell r="G507">
            <v>0</v>
          </cell>
        </row>
        <row r="507">
          <cell r="K507">
            <v>0</v>
          </cell>
        </row>
        <row r="508">
          <cell r="G508">
            <v>0</v>
          </cell>
        </row>
        <row r="508">
          <cell r="K508">
            <v>0</v>
          </cell>
        </row>
        <row r="509">
          <cell r="G509">
            <v>0</v>
          </cell>
        </row>
        <row r="509">
          <cell r="K509">
            <v>0</v>
          </cell>
        </row>
        <row r="510">
          <cell r="G510">
            <v>0</v>
          </cell>
        </row>
        <row r="510">
          <cell r="K510">
            <v>0</v>
          </cell>
        </row>
        <row r="511">
          <cell r="G511">
            <v>0</v>
          </cell>
        </row>
        <row r="511">
          <cell r="K511">
            <v>0</v>
          </cell>
        </row>
        <row r="512">
          <cell r="G512">
            <v>97</v>
          </cell>
        </row>
        <row r="512">
          <cell r="K512">
            <v>105</v>
          </cell>
        </row>
        <row r="513">
          <cell r="G513">
            <v>0</v>
          </cell>
        </row>
        <row r="513">
          <cell r="K513">
            <v>0</v>
          </cell>
        </row>
        <row r="514">
          <cell r="G514">
            <v>0</v>
          </cell>
        </row>
        <row r="514">
          <cell r="K514">
            <v>0</v>
          </cell>
        </row>
        <row r="515">
          <cell r="G515">
            <v>0</v>
          </cell>
        </row>
        <row r="515">
          <cell r="K515">
            <v>0</v>
          </cell>
        </row>
        <row r="516">
          <cell r="G516">
            <v>0</v>
          </cell>
        </row>
        <row r="516">
          <cell r="K516">
            <v>0</v>
          </cell>
        </row>
        <row r="517">
          <cell r="G517">
            <v>0</v>
          </cell>
        </row>
        <row r="517">
          <cell r="K517">
            <v>0</v>
          </cell>
        </row>
        <row r="518">
          <cell r="G518">
            <v>0</v>
          </cell>
        </row>
        <row r="518">
          <cell r="K518">
            <v>0</v>
          </cell>
        </row>
        <row r="519">
          <cell r="G519">
            <v>343</v>
          </cell>
        </row>
        <row r="519">
          <cell r="K519">
            <v>306</v>
          </cell>
        </row>
        <row r="520">
          <cell r="G520">
            <v>0</v>
          </cell>
        </row>
        <row r="520">
          <cell r="K520">
            <v>0</v>
          </cell>
        </row>
        <row r="521">
          <cell r="G521">
            <v>0</v>
          </cell>
        </row>
        <row r="521">
          <cell r="K521">
            <v>0</v>
          </cell>
        </row>
        <row r="522">
          <cell r="G522">
            <v>0</v>
          </cell>
        </row>
        <row r="522">
          <cell r="K522">
            <v>0</v>
          </cell>
        </row>
        <row r="523">
          <cell r="G523">
            <v>0</v>
          </cell>
        </row>
        <row r="523">
          <cell r="K523">
            <v>0</v>
          </cell>
        </row>
        <row r="524">
          <cell r="G524">
            <v>0</v>
          </cell>
        </row>
        <row r="524">
          <cell r="K524">
            <v>0</v>
          </cell>
        </row>
        <row r="525">
          <cell r="G525">
            <v>0</v>
          </cell>
        </row>
        <row r="525">
          <cell r="K525">
            <v>0</v>
          </cell>
        </row>
        <row r="526">
          <cell r="G526">
            <v>0</v>
          </cell>
        </row>
        <row r="526">
          <cell r="K526">
            <v>0</v>
          </cell>
        </row>
        <row r="527">
          <cell r="G527">
            <v>0</v>
          </cell>
        </row>
        <row r="527">
          <cell r="K527">
            <v>0</v>
          </cell>
        </row>
        <row r="528">
          <cell r="G528">
            <v>0</v>
          </cell>
        </row>
        <row r="528">
          <cell r="K528">
            <v>0</v>
          </cell>
        </row>
        <row r="529">
          <cell r="G529">
            <v>0</v>
          </cell>
        </row>
        <row r="529">
          <cell r="K529">
            <v>0</v>
          </cell>
        </row>
        <row r="530">
          <cell r="G530">
            <v>0</v>
          </cell>
        </row>
        <row r="530">
          <cell r="K530">
            <v>0</v>
          </cell>
        </row>
        <row r="531">
          <cell r="G531">
            <v>0</v>
          </cell>
        </row>
        <row r="531">
          <cell r="K531">
            <v>0</v>
          </cell>
        </row>
        <row r="532">
          <cell r="G532">
            <v>0</v>
          </cell>
        </row>
        <row r="532">
          <cell r="K532">
            <v>0</v>
          </cell>
        </row>
        <row r="533">
          <cell r="G533">
            <v>0</v>
          </cell>
        </row>
        <row r="533">
          <cell r="K533">
            <v>0</v>
          </cell>
        </row>
        <row r="534">
          <cell r="G534">
            <v>0</v>
          </cell>
        </row>
        <row r="534">
          <cell r="K534">
            <v>0</v>
          </cell>
        </row>
        <row r="535">
          <cell r="G535">
            <v>0</v>
          </cell>
        </row>
        <row r="535">
          <cell r="K535">
            <v>0</v>
          </cell>
        </row>
        <row r="536">
          <cell r="G536">
            <v>0</v>
          </cell>
        </row>
        <row r="536">
          <cell r="K536">
            <v>0</v>
          </cell>
        </row>
        <row r="537">
          <cell r="G537">
            <v>0</v>
          </cell>
        </row>
        <row r="537">
          <cell r="K537">
            <v>0</v>
          </cell>
        </row>
        <row r="538">
          <cell r="G538">
            <v>0</v>
          </cell>
        </row>
        <row r="538">
          <cell r="K538">
            <v>0</v>
          </cell>
        </row>
        <row r="539">
          <cell r="G539">
            <v>0</v>
          </cell>
        </row>
        <row r="539">
          <cell r="K539">
            <v>0</v>
          </cell>
        </row>
        <row r="540">
          <cell r="G540">
            <v>0</v>
          </cell>
        </row>
        <row r="540">
          <cell r="K540">
            <v>0</v>
          </cell>
        </row>
        <row r="541">
          <cell r="G541">
            <v>0</v>
          </cell>
        </row>
        <row r="541">
          <cell r="K541">
            <v>0</v>
          </cell>
        </row>
        <row r="542">
          <cell r="G542">
            <v>0</v>
          </cell>
        </row>
        <row r="542">
          <cell r="K542">
            <v>0</v>
          </cell>
        </row>
        <row r="543">
          <cell r="G543">
            <v>0</v>
          </cell>
        </row>
        <row r="543">
          <cell r="K543">
            <v>0</v>
          </cell>
        </row>
        <row r="544">
          <cell r="G544">
            <v>0</v>
          </cell>
        </row>
        <row r="544">
          <cell r="K544">
            <v>0</v>
          </cell>
        </row>
        <row r="545">
          <cell r="G545">
            <v>0</v>
          </cell>
        </row>
        <row r="545">
          <cell r="K545">
            <v>0</v>
          </cell>
        </row>
        <row r="546">
          <cell r="G546">
            <v>0</v>
          </cell>
        </row>
        <row r="546">
          <cell r="K546">
            <v>0</v>
          </cell>
        </row>
        <row r="547">
          <cell r="G547">
            <v>0</v>
          </cell>
        </row>
        <row r="547">
          <cell r="K547">
            <v>0</v>
          </cell>
        </row>
        <row r="548">
          <cell r="G548">
            <v>0</v>
          </cell>
        </row>
        <row r="548">
          <cell r="K548">
            <v>0</v>
          </cell>
        </row>
        <row r="549">
          <cell r="G549">
            <v>0</v>
          </cell>
        </row>
        <row r="549">
          <cell r="K549">
            <v>0</v>
          </cell>
        </row>
        <row r="550">
          <cell r="G550">
            <v>0</v>
          </cell>
        </row>
        <row r="550">
          <cell r="K550">
            <v>0</v>
          </cell>
        </row>
        <row r="551">
          <cell r="G551">
            <v>0</v>
          </cell>
        </row>
        <row r="551">
          <cell r="K551">
            <v>0</v>
          </cell>
        </row>
        <row r="552">
          <cell r="G552">
            <v>0</v>
          </cell>
        </row>
        <row r="552">
          <cell r="K552">
            <v>0</v>
          </cell>
        </row>
        <row r="553">
          <cell r="G553">
            <v>0</v>
          </cell>
        </row>
        <row r="553">
          <cell r="K553">
            <v>0</v>
          </cell>
        </row>
        <row r="554">
          <cell r="G554">
            <v>0</v>
          </cell>
        </row>
        <row r="554">
          <cell r="K554">
            <v>0</v>
          </cell>
        </row>
        <row r="555">
          <cell r="G555">
            <v>0</v>
          </cell>
        </row>
        <row r="555">
          <cell r="K555">
            <v>0</v>
          </cell>
        </row>
        <row r="556">
          <cell r="G556">
            <v>0</v>
          </cell>
        </row>
        <row r="556">
          <cell r="K556">
            <v>0</v>
          </cell>
        </row>
        <row r="557">
          <cell r="G557">
            <v>0</v>
          </cell>
        </row>
        <row r="557">
          <cell r="K557">
            <v>0</v>
          </cell>
        </row>
        <row r="558">
          <cell r="G558">
            <v>0</v>
          </cell>
        </row>
        <row r="558">
          <cell r="K558">
            <v>0</v>
          </cell>
        </row>
        <row r="559">
          <cell r="G559">
            <v>0</v>
          </cell>
        </row>
        <row r="559">
          <cell r="K559">
            <v>0</v>
          </cell>
        </row>
        <row r="560">
          <cell r="G560">
            <v>0</v>
          </cell>
        </row>
        <row r="560">
          <cell r="K560">
            <v>0</v>
          </cell>
        </row>
        <row r="561">
          <cell r="G561">
            <v>0</v>
          </cell>
        </row>
        <row r="561">
          <cell r="K561">
            <v>0</v>
          </cell>
        </row>
        <row r="562">
          <cell r="G562">
            <v>0</v>
          </cell>
        </row>
        <row r="562">
          <cell r="K562">
            <v>0</v>
          </cell>
        </row>
        <row r="563">
          <cell r="G563">
            <v>0</v>
          </cell>
        </row>
        <row r="563">
          <cell r="K563">
            <v>0</v>
          </cell>
        </row>
        <row r="564">
          <cell r="G564">
            <v>0</v>
          </cell>
        </row>
        <row r="564">
          <cell r="K564">
            <v>0</v>
          </cell>
        </row>
        <row r="565">
          <cell r="G565">
            <v>41</v>
          </cell>
        </row>
        <row r="565">
          <cell r="K565">
            <v>0</v>
          </cell>
        </row>
        <row r="566">
          <cell r="G566">
            <v>0</v>
          </cell>
        </row>
        <row r="566">
          <cell r="K566">
            <v>0</v>
          </cell>
        </row>
        <row r="567">
          <cell r="G567">
            <v>0</v>
          </cell>
        </row>
        <row r="567">
          <cell r="K567">
            <v>0</v>
          </cell>
        </row>
        <row r="568">
          <cell r="G568">
            <v>0</v>
          </cell>
        </row>
        <row r="568">
          <cell r="K568">
            <v>0</v>
          </cell>
        </row>
        <row r="569">
          <cell r="G569">
            <v>0</v>
          </cell>
        </row>
        <row r="569">
          <cell r="K569">
            <v>0</v>
          </cell>
        </row>
        <row r="570">
          <cell r="G570">
            <v>0</v>
          </cell>
        </row>
        <row r="570">
          <cell r="K570">
            <v>0</v>
          </cell>
        </row>
        <row r="571">
          <cell r="G571">
            <v>0</v>
          </cell>
        </row>
        <row r="571">
          <cell r="K571">
            <v>0</v>
          </cell>
        </row>
        <row r="572">
          <cell r="G572">
            <v>0</v>
          </cell>
        </row>
        <row r="572">
          <cell r="K572">
            <v>0</v>
          </cell>
        </row>
        <row r="573">
          <cell r="G573">
            <v>0</v>
          </cell>
        </row>
        <row r="573">
          <cell r="K573">
            <v>0</v>
          </cell>
        </row>
        <row r="574">
          <cell r="G574">
            <v>0</v>
          </cell>
        </row>
        <row r="574">
          <cell r="K574">
            <v>0</v>
          </cell>
        </row>
        <row r="575">
          <cell r="G575">
            <v>0</v>
          </cell>
        </row>
        <row r="575">
          <cell r="K575">
            <v>0</v>
          </cell>
        </row>
        <row r="576">
          <cell r="G576">
            <v>0</v>
          </cell>
        </row>
        <row r="576">
          <cell r="K576">
            <v>0</v>
          </cell>
        </row>
        <row r="577">
          <cell r="G577">
            <v>0</v>
          </cell>
        </row>
        <row r="577">
          <cell r="K577">
            <v>0</v>
          </cell>
        </row>
        <row r="578">
          <cell r="G578">
            <v>0</v>
          </cell>
        </row>
        <row r="578">
          <cell r="K578">
            <v>0</v>
          </cell>
        </row>
        <row r="579">
          <cell r="G579">
            <v>0</v>
          </cell>
        </row>
        <row r="579">
          <cell r="K579">
            <v>0</v>
          </cell>
        </row>
        <row r="580">
          <cell r="G580">
            <v>0</v>
          </cell>
        </row>
        <row r="580">
          <cell r="K580">
            <v>0</v>
          </cell>
        </row>
        <row r="581">
          <cell r="G581">
            <v>0</v>
          </cell>
        </row>
        <row r="581">
          <cell r="K581">
            <v>0</v>
          </cell>
        </row>
        <row r="582">
          <cell r="G582">
            <v>0</v>
          </cell>
        </row>
        <row r="582">
          <cell r="K582">
            <v>0</v>
          </cell>
        </row>
        <row r="583">
          <cell r="G583">
            <v>0</v>
          </cell>
        </row>
        <row r="583">
          <cell r="K583">
            <v>0</v>
          </cell>
        </row>
        <row r="584">
          <cell r="G584">
            <v>0</v>
          </cell>
        </row>
        <row r="584">
          <cell r="K584">
            <v>0</v>
          </cell>
        </row>
        <row r="585">
          <cell r="G585">
            <v>0</v>
          </cell>
        </row>
        <row r="585">
          <cell r="K585">
            <v>0</v>
          </cell>
        </row>
        <row r="586">
          <cell r="G586">
            <v>0</v>
          </cell>
        </row>
        <row r="586">
          <cell r="K586">
            <v>0</v>
          </cell>
        </row>
        <row r="587">
          <cell r="G587">
            <v>0</v>
          </cell>
        </row>
        <row r="587">
          <cell r="K587">
            <v>0</v>
          </cell>
        </row>
        <row r="588">
          <cell r="G588">
            <v>0</v>
          </cell>
        </row>
        <row r="588">
          <cell r="K588">
            <v>0</v>
          </cell>
        </row>
        <row r="589">
          <cell r="G589">
            <v>0</v>
          </cell>
        </row>
        <row r="589">
          <cell r="K589">
            <v>0</v>
          </cell>
        </row>
        <row r="590">
          <cell r="G590">
            <v>0</v>
          </cell>
        </row>
        <row r="590">
          <cell r="K590">
            <v>0</v>
          </cell>
        </row>
        <row r="591">
          <cell r="G591">
            <v>0</v>
          </cell>
        </row>
        <row r="591">
          <cell r="K591">
            <v>0</v>
          </cell>
        </row>
        <row r="592">
          <cell r="G592">
            <v>0</v>
          </cell>
        </row>
        <row r="592">
          <cell r="K592">
            <v>0</v>
          </cell>
        </row>
        <row r="593">
          <cell r="G593">
            <v>0</v>
          </cell>
        </row>
        <row r="593">
          <cell r="K593">
            <v>0</v>
          </cell>
        </row>
        <row r="594">
          <cell r="G594">
            <v>0</v>
          </cell>
        </row>
        <row r="594">
          <cell r="K594">
            <v>0</v>
          </cell>
        </row>
        <row r="595">
          <cell r="G595">
            <v>0</v>
          </cell>
        </row>
        <row r="595">
          <cell r="K595">
            <v>0</v>
          </cell>
        </row>
        <row r="596">
          <cell r="G596">
            <v>0</v>
          </cell>
        </row>
        <row r="596">
          <cell r="K596">
            <v>0</v>
          </cell>
        </row>
        <row r="597">
          <cell r="G597">
            <v>0</v>
          </cell>
        </row>
        <row r="597">
          <cell r="K597">
            <v>0</v>
          </cell>
        </row>
        <row r="598">
          <cell r="G598">
            <v>23</v>
          </cell>
        </row>
        <row r="598">
          <cell r="K598">
            <v>29</v>
          </cell>
        </row>
        <row r="599">
          <cell r="G599">
            <v>0</v>
          </cell>
        </row>
        <row r="599">
          <cell r="K599">
            <v>0</v>
          </cell>
        </row>
        <row r="600">
          <cell r="G600">
            <v>409</v>
          </cell>
        </row>
        <row r="600">
          <cell r="K600">
            <v>458</v>
          </cell>
        </row>
        <row r="601">
          <cell r="G601">
            <v>92</v>
          </cell>
        </row>
        <row r="601">
          <cell r="K601">
            <v>87</v>
          </cell>
        </row>
        <row r="602">
          <cell r="G602">
            <v>0</v>
          </cell>
        </row>
        <row r="602">
          <cell r="K602">
            <v>0</v>
          </cell>
        </row>
        <row r="603">
          <cell r="G603">
            <v>0</v>
          </cell>
        </row>
        <row r="603">
          <cell r="K603">
            <v>0</v>
          </cell>
        </row>
        <row r="604">
          <cell r="G604">
            <v>0</v>
          </cell>
        </row>
        <row r="604">
          <cell r="K604">
            <v>0</v>
          </cell>
        </row>
        <row r="605">
          <cell r="G605">
            <v>0</v>
          </cell>
        </row>
        <row r="605">
          <cell r="K605">
            <v>0</v>
          </cell>
        </row>
        <row r="606">
          <cell r="G606">
            <v>0</v>
          </cell>
        </row>
        <row r="606">
          <cell r="K606">
            <v>0</v>
          </cell>
        </row>
        <row r="607">
          <cell r="G607">
            <v>0</v>
          </cell>
        </row>
        <row r="607">
          <cell r="K607">
            <v>0</v>
          </cell>
        </row>
        <row r="608">
          <cell r="G608">
            <v>0</v>
          </cell>
        </row>
        <row r="608">
          <cell r="K608">
            <v>0</v>
          </cell>
        </row>
        <row r="609">
          <cell r="G609">
            <v>0</v>
          </cell>
        </row>
        <row r="609">
          <cell r="K609">
            <v>0</v>
          </cell>
        </row>
        <row r="610">
          <cell r="G610">
            <v>0</v>
          </cell>
        </row>
        <row r="610">
          <cell r="K610">
            <v>0</v>
          </cell>
        </row>
        <row r="611">
          <cell r="G611">
            <v>0</v>
          </cell>
        </row>
        <row r="611">
          <cell r="K611">
            <v>0</v>
          </cell>
        </row>
        <row r="612">
          <cell r="G612">
            <v>0</v>
          </cell>
        </row>
        <row r="612">
          <cell r="K612">
            <v>0</v>
          </cell>
        </row>
        <row r="613">
          <cell r="G613">
            <v>0</v>
          </cell>
        </row>
        <row r="613">
          <cell r="K613">
            <v>0</v>
          </cell>
        </row>
        <row r="614">
          <cell r="G614">
            <v>0</v>
          </cell>
        </row>
        <row r="614">
          <cell r="K614">
            <v>0</v>
          </cell>
        </row>
        <row r="615">
          <cell r="G615">
            <v>0</v>
          </cell>
        </row>
        <row r="615">
          <cell r="K615">
            <v>0</v>
          </cell>
        </row>
        <row r="616">
          <cell r="G616">
            <v>0</v>
          </cell>
        </row>
        <row r="616">
          <cell r="K616">
            <v>0</v>
          </cell>
        </row>
        <row r="617">
          <cell r="G617">
            <v>0</v>
          </cell>
        </row>
        <row r="617">
          <cell r="K617">
            <v>0</v>
          </cell>
        </row>
        <row r="618">
          <cell r="G618">
            <v>0</v>
          </cell>
        </row>
        <row r="618">
          <cell r="K618">
            <v>0</v>
          </cell>
        </row>
        <row r="619">
          <cell r="G619">
            <v>0</v>
          </cell>
        </row>
        <row r="619">
          <cell r="K619">
            <v>0</v>
          </cell>
        </row>
        <row r="620">
          <cell r="G620">
            <v>0</v>
          </cell>
        </row>
        <row r="620">
          <cell r="K620">
            <v>0</v>
          </cell>
        </row>
        <row r="621">
          <cell r="G621">
            <v>0</v>
          </cell>
        </row>
        <row r="621">
          <cell r="K621">
            <v>0</v>
          </cell>
        </row>
        <row r="622">
          <cell r="G622">
            <v>0</v>
          </cell>
        </row>
        <row r="622">
          <cell r="K622">
            <v>0</v>
          </cell>
        </row>
        <row r="623">
          <cell r="G623">
            <v>0</v>
          </cell>
        </row>
        <row r="623">
          <cell r="K623">
            <v>0</v>
          </cell>
        </row>
        <row r="624">
          <cell r="G624">
            <v>0</v>
          </cell>
        </row>
        <row r="624">
          <cell r="K624">
            <v>0</v>
          </cell>
        </row>
        <row r="625">
          <cell r="G625">
            <v>0</v>
          </cell>
        </row>
        <row r="625">
          <cell r="K625">
            <v>0</v>
          </cell>
        </row>
        <row r="626">
          <cell r="G626">
            <v>0</v>
          </cell>
        </row>
        <row r="626">
          <cell r="K626">
            <v>0</v>
          </cell>
        </row>
        <row r="627">
          <cell r="G627">
            <v>0</v>
          </cell>
        </row>
        <row r="627">
          <cell r="K627">
            <v>0</v>
          </cell>
        </row>
        <row r="628">
          <cell r="G628">
            <v>0</v>
          </cell>
        </row>
        <row r="628">
          <cell r="K628">
            <v>0</v>
          </cell>
        </row>
        <row r="629">
          <cell r="G629">
            <v>0</v>
          </cell>
        </row>
        <row r="629">
          <cell r="K629">
            <v>0</v>
          </cell>
        </row>
        <row r="630">
          <cell r="G630">
            <v>0</v>
          </cell>
        </row>
        <row r="630">
          <cell r="K630">
            <v>0</v>
          </cell>
        </row>
        <row r="631">
          <cell r="G631">
            <v>0</v>
          </cell>
        </row>
        <row r="631">
          <cell r="K631">
            <v>0</v>
          </cell>
        </row>
        <row r="632">
          <cell r="G632">
            <v>0</v>
          </cell>
        </row>
        <row r="632">
          <cell r="K632">
            <v>0</v>
          </cell>
        </row>
        <row r="633">
          <cell r="G633">
            <v>0</v>
          </cell>
        </row>
        <row r="633">
          <cell r="K633">
            <v>0</v>
          </cell>
        </row>
        <row r="634">
          <cell r="G634">
            <v>0</v>
          </cell>
        </row>
        <row r="634">
          <cell r="K634">
            <v>0</v>
          </cell>
        </row>
        <row r="635">
          <cell r="G635">
            <v>0</v>
          </cell>
        </row>
        <row r="635">
          <cell r="K635">
            <v>0</v>
          </cell>
        </row>
        <row r="636">
          <cell r="G636">
            <v>0</v>
          </cell>
        </row>
        <row r="636">
          <cell r="K636">
            <v>0</v>
          </cell>
        </row>
        <row r="637">
          <cell r="G637">
            <v>0</v>
          </cell>
        </row>
        <row r="637">
          <cell r="K637">
            <v>0</v>
          </cell>
        </row>
        <row r="638">
          <cell r="G638">
            <v>0</v>
          </cell>
        </row>
        <row r="638">
          <cell r="K638">
            <v>0</v>
          </cell>
        </row>
        <row r="639">
          <cell r="G639">
            <v>0</v>
          </cell>
        </row>
        <row r="639">
          <cell r="K639">
            <v>0</v>
          </cell>
        </row>
        <row r="640">
          <cell r="G640">
            <v>0</v>
          </cell>
        </row>
        <row r="640">
          <cell r="K640">
            <v>0</v>
          </cell>
        </row>
        <row r="641">
          <cell r="G641">
            <v>0</v>
          </cell>
        </row>
        <row r="641">
          <cell r="K641">
            <v>0</v>
          </cell>
        </row>
        <row r="642">
          <cell r="G642">
            <v>0</v>
          </cell>
        </row>
        <row r="642">
          <cell r="K642">
            <v>0</v>
          </cell>
        </row>
        <row r="643">
          <cell r="G643">
            <v>0</v>
          </cell>
        </row>
        <row r="643">
          <cell r="K643">
            <v>0</v>
          </cell>
        </row>
        <row r="644">
          <cell r="G644">
            <v>0</v>
          </cell>
        </row>
        <row r="644">
          <cell r="K644">
            <v>0</v>
          </cell>
        </row>
        <row r="645">
          <cell r="G645">
            <v>0</v>
          </cell>
        </row>
        <row r="645">
          <cell r="K645">
            <v>0</v>
          </cell>
        </row>
        <row r="646">
          <cell r="G646">
            <v>0</v>
          </cell>
        </row>
        <row r="646">
          <cell r="K646">
            <v>0</v>
          </cell>
        </row>
        <row r="647">
          <cell r="G647">
            <v>0</v>
          </cell>
        </row>
        <row r="647">
          <cell r="K647">
            <v>0</v>
          </cell>
        </row>
        <row r="648">
          <cell r="G648">
            <v>0</v>
          </cell>
        </row>
        <row r="648">
          <cell r="K648">
            <v>0</v>
          </cell>
        </row>
        <row r="649">
          <cell r="G649">
            <v>0</v>
          </cell>
        </row>
        <row r="649">
          <cell r="K649">
            <v>0</v>
          </cell>
        </row>
        <row r="650">
          <cell r="G650">
            <v>0</v>
          </cell>
        </row>
        <row r="650">
          <cell r="K650">
            <v>0</v>
          </cell>
        </row>
        <row r="651">
          <cell r="G651">
            <v>0</v>
          </cell>
        </row>
        <row r="651">
          <cell r="K651">
            <v>0</v>
          </cell>
        </row>
        <row r="652">
          <cell r="G652">
            <v>0</v>
          </cell>
        </row>
        <row r="652">
          <cell r="K652">
            <v>0</v>
          </cell>
        </row>
        <row r="653">
          <cell r="G653">
            <v>0</v>
          </cell>
        </row>
        <row r="653">
          <cell r="K653">
            <v>0</v>
          </cell>
        </row>
        <row r="654">
          <cell r="G654">
            <v>0</v>
          </cell>
        </row>
        <row r="654">
          <cell r="K654">
            <v>0</v>
          </cell>
        </row>
        <row r="655">
          <cell r="G655">
            <v>0</v>
          </cell>
        </row>
        <row r="655">
          <cell r="K655">
            <v>0</v>
          </cell>
        </row>
        <row r="656">
          <cell r="G656">
            <v>0</v>
          </cell>
        </row>
        <row r="656">
          <cell r="K656">
            <v>0</v>
          </cell>
        </row>
        <row r="657">
          <cell r="G657">
            <v>0</v>
          </cell>
        </row>
        <row r="657">
          <cell r="K657">
            <v>0</v>
          </cell>
        </row>
        <row r="658">
          <cell r="G658">
            <v>0</v>
          </cell>
        </row>
        <row r="658">
          <cell r="K658">
            <v>0</v>
          </cell>
        </row>
        <row r="659">
          <cell r="G659">
            <v>0</v>
          </cell>
        </row>
        <row r="659">
          <cell r="K659">
            <v>0</v>
          </cell>
        </row>
        <row r="660">
          <cell r="G660">
            <v>0</v>
          </cell>
        </row>
        <row r="660">
          <cell r="K660">
            <v>0</v>
          </cell>
        </row>
        <row r="661">
          <cell r="G661">
            <v>0</v>
          </cell>
        </row>
        <row r="661">
          <cell r="K661">
            <v>0</v>
          </cell>
        </row>
        <row r="662">
          <cell r="G662">
            <v>0</v>
          </cell>
        </row>
        <row r="662">
          <cell r="K662">
            <v>0</v>
          </cell>
        </row>
        <row r="663">
          <cell r="G663">
            <v>0</v>
          </cell>
        </row>
        <row r="663">
          <cell r="K663">
            <v>0</v>
          </cell>
        </row>
        <row r="664">
          <cell r="G664">
            <v>0</v>
          </cell>
        </row>
        <row r="664">
          <cell r="K664">
            <v>0</v>
          </cell>
        </row>
        <row r="665">
          <cell r="G665">
            <v>0</v>
          </cell>
        </row>
        <row r="665">
          <cell r="K665">
            <v>0</v>
          </cell>
        </row>
        <row r="666">
          <cell r="G666">
            <v>0</v>
          </cell>
        </row>
        <row r="666">
          <cell r="K666">
            <v>0</v>
          </cell>
        </row>
        <row r="667">
          <cell r="G667">
            <v>0</v>
          </cell>
        </row>
        <row r="667">
          <cell r="K667">
            <v>0</v>
          </cell>
        </row>
        <row r="668">
          <cell r="G668">
            <v>0</v>
          </cell>
        </row>
        <row r="668">
          <cell r="K668">
            <v>0</v>
          </cell>
        </row>
        <row r="669">
          <cell r="G669">
            <v>0</v>
          </cell>
        </row>
        <row r="669">
          <cell r="K669">
            <v>0</v>
          </cell>
        </row>
        <row r="670">
          <cell r="G670">
            <v>0</v>
          </cell>
        </row>
        <row r="670">
          <cell r="K670">
            <v>0</v>
          </cell>
        </row>
        <row r="671">
          <cell r="G671">
            <v>0</v>
          </cell>
        </row>
        <row r="671">
          <cell r="K671">
            <v>0</v>
          </cell>
        </row>
        <row r="672">
          <cell r="G672">
            <v>0</v>
          </cell>
        </row>
        <row r="672">
          <cell r="K672">
            <v>0</v>
          </cell>
        </row>
        <row r="673">
          <cell r="G673">
            <v>0</v>
          </cell>
        </row>
        <row r="673">
          <cell r="K673">
            <v>0</v>
          </cell>
        </row>
        <row r="674">
          <cell r="G674">
            <v>0</v>
          </cell>
        </row>
        <row r="674">
          <cell r="K674">
            <v>0</v>
          </cell>
        </row>
        <row r="675">
          <cell r="G675">
            <v>0</v>
          </cell>
        </row>
        <row r="675">
          <cell r="K675">
            <v>0</v>
          </cell>
        </row>
        <row r="676">
          <cell r="G676">
            <v>0</v>
          </cell>
        </row>
        <row r="676">
          <cell r="K676">
            <v>0</v>
          </cell>
        </row>
        <row r="677">
          <cell r="G677">
            <v>0</v>
          </cell>
        </row>
        <row r="677">
          <cell r="K677">
            <v>0</v>
          </cell>
        </row>
        <row r="678">
          <cell r="G678">
            <v>0</v>
          </cell>
        </row>
        <row r="678">
          <cell r="K678">
            <v>0</v>
          </cell>
        </row>
        <row r="679">
          <cell r="G679">
            <v>1</v>
          </cell>
        </row>
        <row r="679">
          <cell r="K679">
            <v>1</v>
          </cell>
        </row>
        <row r="680">
          <cell r="G680">
            <v>0</v>
          </cell>
        </row>
        <row r="680">
          <cell r="K680">
            <v>0</v>
          </cell>
        </row>
        <row r="681">
          <cell r="G681">
            <v>0</v>
          </cell>
        </row>
        <row r="681">
          <cell r="K681">
            <v>0</v>
          </cell>
        </row>
        <row r="682">
          <cell r="G682">
            <v>0</v>
          </cell>
        </row>
        <row r="682">
          <cell r="K682">
            <v>0</v>
          </cell>
        </row>
        <row r="683">
          <cell r="G683">
            <v>0</v>
          </cell>
        </row>
        <row r="683">
          <cell r="K683">
            <v>0</v>
          </cell>
        </row>
        <row r="684">
          <cell r="G684">
            <v>0</v>
          </cell>
        </row>
        <row r="684">
          <cell r="K684">
            <v>0</v>
          </cell>
        </row>
        <row r="685">
          <cell r="G685">
            <v>0</v>
          </cell>
        </row>
        <row r="685">
          <cell r="K685">
            <v>0</v>
          </cell>
        </row>
        <row r="686">
          <cell r="G686">
            <v>0</v>
          </cell>
        </row>
        <row r="686">
          <cell r="K686">
            <v>0</v>
          </cell>
        </row>
        <row r="687">
          <cell r="G687">
            <v>0</v>
          </cell>
        </row>
        <row r="687">
          <cell r="K687">
            <v>0</v>
          </cell>
        </row>
        <row r="688">
          <cell r="G688">
            <v>0</v>
          </cell>
        </row>
        <row r="688">
          <cell r="K688">
            <v>0</v>
          </cell>
        </row>
        <row r="689">
          <cell r="G689">
            <v>0</v>
          </cell>
        </row>
        <row r="689">
          <cell r="K689">
            <v>0</v>
          </cell>
        </row>
        <row r="690">
          <cell r="G690">
            <v>0</v>
          </cell>
        </row>
        <row r="690">
          <cell r="K690">
            <v>0</v>
          </cell>
        </row>
        <row r="691">
          <cell r="G691">
            <v>0</v>
          </cell>
        </row>
        <row r="691">
          <cell r="K691">
            <v>0</v>
          </cell>
        </row>
        <row r="692">
          <cell r="G692">
            <v>0</v>
          </cell>
        </row>
        <row r="692">
          <cell r="K692">
            <v>0</v>
          </cell>
        </row>
        <row r="693">
          <cell r="G693">
            <v>2</v>
          </cell>
        </row>
        <row r="693">
          <cell r="K693">
            <v>2</v>
          </cell>
        </row>
        <row r="694">
          <cell r="G694">
            <v>0</v>
          </cell>
        </row>
        <row r="694">
          <cell r="K694">
            <v>0</v>
          </cell>
        </row>
        <row r="695">
          <cell r="G695">
            <v>0</v>
          </cell>
        </row>
        <row r="695">
          <cell r="K695">
            <v>0</v>
          </cell>
        </row>
        <row r="696">
          <cell r="G696">
            <v>0</v>
          </cell>
        </row>
        <row r="696">
          <cell r="K696">
            <v>0</v>
          </cell>
        </row>
        <row r="697">
          <cell r="G697">
            <v>0</v>
          </cell>
        </row>
        <row r="697">
          <cell r="K697">
            <v>0</v>
          </cell>
        </row>
        <row r="698">
          <cell r="G698">
            <v>0</v>
          </cell>
        </row>
        <row r="698">
          <cell r="K698">
            <v>0</v>
          </cell>
        </row>
        <row r="699">
          <cell r="G699">
            <v>0</v>
          </cell>
        </row>
        <row r="699">
          <cell r="K699">
            <v>0</v>
          </cell>
        </row>
        <row r="700">
          <cell r="G700">
            <v>0</v>
          </cell>
        </row>
        <row r="700">
          <cell r="K700">
            <v>0</v>
          </cell>
        </row>
        <row r="701">
          <cell r="G701">
            <v>0</v>
          </cell>
        </row>
        <row r="701">
          <cell r="K701">
            <v>0</v>
          </cell>
        </row>
        <row r="702">
          <cell r="G702">
            <v>0</v>
          </cell>
        </row>
        <row r="702">
          <cell r="K702">
            <v>0</v>
          </cell>
        </row>
        <row r="703">
          <cell r="G703">
            <v>0</v>
          </cell>
        </row>
        <row r="703">
          <cell r="K703">
            <v>0</v>
          </cell>
        </row>
        <row r="704">
          <cell r="G704">
            <v>0</v>
          </cell>
        </row>
        <row r="704">
          <cell r="K704">
            <v>0</v>
          </cell>
        </row>
        <row r="705">
          <cell r="G705">
            <v>0</v>
          </cell>
        </row>
        <row r="705">
          <cell r="K705">
            <v>0</v>
          </cell>
        </row>
        <row r="706">
          <cell r="G706">
            <v>0</v>
          </cell>
        </row>
        <row r="706">
          <cell r="K706">
            <v>0</v>
          </cell>
        </row>
        <row r="707">
          <cell r="G707">
            <v>0</v>
          </cell>
        </row>
        <row r="707">
          <cell r="K707">
            <v>0</v>
          </cell>
        </row>
        <row r="708">
          <cell r="G708">
            <v>0</v>
          </cell>
        </row>
        <row r="708">
          <cell r="K708">
            <v>0</v>
          </cell>
        </row>
        <row r="709">
          <cell r="G709">
            <v>0</v>
          </cell>
        </row>
        <row r="709">
          <cell r="K709">
            <v>0</v>
          </cell>
        </row>
        <row r="710">
          <cell r="G710">
            <v>0</v>
          </cell>
        </row>
        <row r="710">
          <cell r="K710">
            <v>0</v>
          </cell>
        </row>
        <row r="711">
          <cell r="G711">
            <v>0</v>
          </cell>
        </row>
        <row r="711">
          <cell r="K711">
            <v>0</v>
          </cell>
        </row>
        <row r="712">
          <cell r="G712">
            <v>0</v>
          </cell>
        </row>
        <row r="712">
          <cell r="K712">
            <v>0</v>
          </cell>
        </row>
        <row r="713">
          <cell r="G713">
            <v>0</v>
          </cell>
        </row>
        <row r="713">
          <cell r="K713">
            <v>0</v>
          </cell>
        </row>
        <row r="714">
          <cell r="G714">
            <v>0</v>
          </cell>
        </row>
        <row r="714">
          <cell r="K714">
            <v>0</v>
          </cell>
        </row>
        <row r="715">
          <cell r="G715">
            <v>0</v>
          </cell>
        </row>
        <row r="715">
          <cell r="K715">
            <v>0</v>
          </cell>
        </row>
        <row r="716">
          <cell r="G716">
            <v>0</v>
          </cell>
        </row>
        <row r="716">
          <cell r="K716">
            <v>0</v>
          </cell>
        </row>
        <row r="717">
          <cell r="G717">
            <v>0</v>
          </cell>
        </row>
        <row r="717">
          <cell r="K717">
            <v>0</v>
          </cell>
        </row>
        <row r="718">
          <cell r="G718">
            <v>0</v>
          </cell>
        </row>
        <row r="718">
          <cell r="K718">
            <v>0</v>
          </cell>
        </row>
        <row r="719">
          <cell r="G719">
            <v>0</v>
          </cell>
        </row>
        <row r="719">
          <cell r="K719">
            <v>0</v>
          </cell>
        </row>
        <row r="720">
          <cell r="G720">
            <v>0</v>
          </cell>
        </row>
        <row r="720">
          <cell r="K720">
            <v>0</v>
          </cell>
        </row>
        <row r="721">
          <cell r="G721">
            <v>0</v>
          </cell>
        </row>
        <row r="721">
          <cell r="K721">
            <v>0</v>
          </cell>
        </row>
        <row r="722">
          <cell r="G722">
            <v>0</v>
          </cell>
        </row>
        <row r="722">
          <cell r="K722">
            <v>0</v>
          </cell>
        </row>
        <row r="723">
          <cell r="G723">
            <v>0</v>
          </cell>
        </row>
        <row r="723">
          <cell r="K723">
            <v>0</v>
          </cell>
        </row>
        <row r="724">
          <cell r="G724">
            <v>0</v>
          </cell>
        </row>
        <row r="724">
          <cell r="K724">
            <v>0</v>
          </cell>
        </row>
        <row r="725">
          <cell r="G725">
            <v>0</v>
          </cell>
        </row>
        <row r="725">
          <cell r="K725">
            <v>0</v>
          </cell>
        </row>
        <row r="726">
          <cell r="G726">
            <v>0</v>
          </cell>
        </row>
        <row r="726">
          <cell r="K726">
            <v>0</v>
          </cell>
        </row>
        <row r="727">
          <cell r="G727">
            <v>0</v>
          </cell>
        </row>
        <row r="727">
          <cell r="K727">
            <v>0</v>
          </cell>
        </row>
        <row r="728">
          <cell r="G728">
            <v>0</v>
          </cell>
        </row>
        <row r="728">
          <cell r="K728">
            <v>0</v>
          </cell>
        </row>
        <row r="729">
          <cell r="G729">
            <v>0</v>
          </cell>
        </row>
        <row r="729">
          <cell r="K729">
            <v>0</v>
          </cell>
        </row>
        <row r="730">
          <cell r="G730">
            <v>0</v>
          </cell>
        </row>
        <row r="730">
          <cell r="K730">
            <v>0</v>
          </cell>
        </row>
        <row r="731">
          <cell r="G731">
            <v>0</v>
          </cell>
        </row>
        <row r="731">
          <cell r="K731">
            <v>0</v>
          </cell>
        </row>
        <row r="732">
          <cell r="G732">
            <v>0</v>
          </cell>
        </row>
        <row r="732">
          <cell r="K732">
            <v>0</v>
          </cell>
        </row>
        <row r="733">
          <cell r="G733">
            <v>0</v>
          </cell>
        </row>
        <row r="733">
          <cell r="K733">
            <v>0</v>
          </cell>
        </row>
        <row r="734">
          <cell r="G734">
            <v>0</v>
          </cell>
        </row>
        <row r="734">
          <cell r="K734">
            <v>0</v>
          </cell>
        </row>
        <row r="735">
          <cell r="G735">
            <v>0</v>
          </cell>
        </row>
        <row r="735">
          <cell r="K735">
            <v>0</v>
          </cell>
        </row>
        <row r="736">
          <cell r="G736">
            <v>0</v>
          </cell>
        </row>
        <row r="736">
          <cell r="K736">
            <v>0</v>
          </cell>
        </row>
        <row r="737">
          <cell r="G737">
            <v>0</v>
          </cell>
        </row>
        <row r="737">
          <cell r="K737">
            <v>0</v>
          </cell>
        </row>
        <row r="738">
          <cell r="G738">
            <v>0</v>
          </cell>
        </row>
        <row r="738">
          <cell r="K738">
            <v>0</v>
          </cell>
        </row>
        <row r="739">
          <cell r="G739">
            <v>0</v>
          </cell>
        </row>
        <row r="739">
          <cell r="K739">
            <v>30</v>
          </cell>
        </row>
        <row r="740">
          <cell r="G740">
            <v>0</v>
          </cell>
        </row>
        <row r="740">
          <cell r="K740">
            <v>0</v>
          </cell>
        </row>
        <row r="741">
          <cell r="G741">
            <v>110</v>
          </cell>
        </row>
        <row r="741">
          <cell r="K741">
            <v>108</v>
          </cell>
        </row>
        <row r="742">
          <cell r="G742">
            <v>262</v>
          </cell>
        </row>
        <row r="742">
          <cell r="K742">
            <v>247</v>
          </cell>
        </row>
        <row r="743">
          <cell r="G743">
            <v>0</v>
          </cell>
        </row>
        <row r="743">
          <cell r="K743">
            <v>0</v>
          </cell>
        </row>
        <row r="744">
          <cell r="G744">
            <v>0</v>
          </cell>
        </row>
        <row r="744">
          <cell r="K744">
            <v>0</v>
          </cell>
        </row>
        <row r="745">
          <cell r="G745">
            <v>0</v>
          </cell>
        </row>
        <row r="745">
          <cell r="K745">
            <v>0</v>
          </cell>
        </row>
        <row r="746">
          <cell r="G746">
            <v>0</v>
          </cell>
        </row>
        <row r="746">
          <cell r="K746">
            <v>0</v>
          </cell>
        </row>
        <row r="747">
          <cell r="G747">
            <v>0</v>
          </cell>
        </row>
        <row r="747">
          <cell r="K747">
            <v>0</v>
          </cell>
        </row>
        <row r="748">
          <cell r="G748">
            <v>0</v>
          </cell>
        </row>
        <row r="748">
          <cell r="K748">
            <v>0</v>
          </cell>
        </row>
        <row r="749">
          <cell r="G749">
            <v>0</v>
          </cell>
        </row>
        <row r="749">
          <cell r="K749">
            <v>0</v>
          </cell>
        </row>
        <row r="750">
          <cell r="G750">
            <v>0</v>
          </cell>
        </row>
        <row r="750">
          <cell r="K750">
            <v>0</v>
          </cell>
        </row>
        <row r="751">
          <cell r="G751">
            <v>0</v>
          </cell>
        </row>
        <row r="751">
          <cell r="K751">
            <v>0</v>
          </cell>
        </row>
        <row r="752">
          <cell r="G752">
            <v>0</v>
          </cell>
        </row>
        <row r="752">
          <cell r="K752">
            <v>0</v>
          </cell>
        </row>
        <row r="753">
          <cell r="G753">
            <v>0</v>
          </cell>
        </row>
        <row r="753">
          <cell r="K753">
            <v>0</v>
          </cell>
        </row>
        <row r="754">
          <cell r="G754">
            <v>0</v>
          </cell>
        </row>
        <row r="754">
          <cell r="K754">
            <v>0</v>
          </cell>
        </row>
        <row r="755">
          <cell r="G755">
            <v>0</v>
          </cell>
        </row>
        <row r="755">
          <cell r="K755">
            <v>0</v>
          </cell>
        </row>
        <row r="756">
          <cell r="G756">
            <v>0</v>
          </cell>
        </row>
        <row r="756">
          <cell r="K756">
            <v>0</v>
          </cell>
        </row>
        <row r="757">
          <cell r="G757">
            <v>0</v>
          </cell>
        </row>
        <row r="757">
          <cell r="K757">
            <v>0</v>
          </cell>
        </row>
        <row r="758">
          <cell r="G758">
            <v>0</v>
          </cell>
        </row>
        <row r="758">
          <cell r="K758">
            <v>0</v>
          </cell>
        </row>
        <row r="759">
          <cell r="G759">
            <v>0</v>
          </cell>
        </row>
        <row r="759">
          <cell r="K759">
            <v>0</v>
          </cell>
        </row>
        <row r="760">
          <cell r="G760">
            <v>0</v>
          </cell>
        </row>
        <row r="760">
          <cell r="K760">
            <v>0</v>
          </cell>
        </row>
        <row r="761">
          <cell r="G761">
            <v>0</v>
          </cell>
        </row>
        <row r="761">
          <cell r="K761">
            <v>0</v>
          </cell>
        </row>
        <row r="762">
          <cell r="G762">
            <v>0</v>
          </cell>
        </row>
        <row r="762">
          <cell r="K762">
            <v>0</v>
          </cell>
        </row>
        <row r="763">
          <cell r="G763">
            <v>0</v>
          </cell>
        </row>
        <row r="763">
          <cell r="K763">
            <v>0</v>
          </cell>
        </row>
        <row r="764">
          <cell r="G764">
            <v>0</v>
          </cell>
        </row>
        <row r="764">
          <cell r="K764">
            <v>0</v>
          </cell>
        </row>
        <row r="765">
          <cell r="G765">
            <v>0</v>
          </cell>
        </row>
        <row r="765">
          <cell r="K765">
            <v>0</v>
          </cell>
        </row>
        <row r="766">
          <cell r="G766">
            <v>0</v>
          </cell>
        </row>
        <row r="766">
          <cell r="K766">
            <v>0</v>
          </cell>
        </row>
        <row r="767">
          <cell r="G767">
            <v>0</v>
          </cell>
        </row>
        <row r="767">
          <cell r="K767">
            <v>0</v>
          </cell>
        </row>
        <row r="768">
          <cell r="G768">
            <v>0</v>
          </cell>
        </row>
        <row r="768">
          <cell r="K768">
            <v>0</v>
          </cell>
        </row>
        <row r="769">
          <cell r="G769">
            <v>0</v>
          </cell>
        </row>
        <row r="769">
          <cell r="K769">
            <v>0</v>
          </cell>
        </row>
        <row r="770">
          <cell r="G770">
            <v>0</v>
          </cell>
        </row>
        <row r="770">
          <cell r="K770">
            <v>0</v>
          </cell>
        </row>
        <row r="771">
          <cell r="G771">
            <v>0</v>
          </cell>
        </row>
        <row r="771">
          <cell r="K771">
            <v>0</v>
          </cell>
        </row>
        <row r="772">
          <cell r="G772">
            <v>0</v>
          </cell>
        </row>
        <row r="772">
          <cell r="K772">
            <v>0</v>
          </cell>
        </row>
        <row r="773">
          <cell r="G773">
            <v>0</v>
          </cell>
        </row>
        <row r="773">
          <cell r="K773">
            <v>0</v>
          </cell>
        </row>
        <row r="774">
          <cell r="G774">
            <v>0</v>
          </cell>
        </row>
        <row r="774">
          <cell r="K774">
            <v>0</v>
          </cell>
        </row>
        <row r="775">
          <cell r="G775">
            <v>0</v>
          </cell>
        </row>
        <row r="775">
          <cell r="K775">
            <v>0</v>
          </cell>
        </row>
        <row r="776">
          <cell r="G776">
            <v>0</v>
          </cell>
        </row>
        <row r="776">
          <cell r="K776">
            <v>0</v>
          </cell>
        </row>
        <row r="777">
          <cell r="G777">
            <v>0</v>
          </cell>
        </row>
        <row r="777">
          <cell r="K777">
            <v>0</v>
          </cell>
        </row>
        <row r="778">
          <cell r="G778">
            <v>0</v>
          </cell>
        </row>
        <row r="778">
          <cell r="K778">
            <v>0</v>
          </cell>
        </row>
        <row r="779">
          <cell r="G779">
            <v>0</v>
          </cell>
        </row>
        <row r="779">
          <cell r="K779">
            <v>0</v>
          </cell>
        </row>
        <row r="780">
          <cell r="G780">
            <v>0</v>
          </cell>
        </row>
        <row r="780">
          <cell r="K780">
            <v>0</v>
          </cell>
        </row>
        <row r="781">
          <cell r="G781">
            <v>0</v>
          </cell>
        </row>
        <row r="781">
          <cell r="K781">
            <v>0</v>
          </cell>
        </row>
        <row r="782">
          <cell r="G782">
            <v>0</v>
          </cell>
        </row>
        <row r="782">
          <cell r="K782">
            <v>0</v>
          </cell>
        </row>
        <row r="783">
          <cell r="G783">
            <v>27</v>
          </cell>
        </row>
        <row r="783">
          <cell r="K783">
            <v>27</v>
          </cell>
        </row>
        <row r="784">
          <cell r="G784">
            <v>0</v>
          </cell>
        </row>
        <row r="784">
          <cell r="K784">
            <v>0</v>
          </cell>
        </row>
        <row r="785">
          <cell r="G785">
            <v>0</v>
          </cell>
        </row>
        <row r="785">
          <cell r="K785">
            <v>0</v>
          </cell>
        </row>
        <row r="786">
          <cell r="G786">
            <v>0</v>
          </cell>
        </row>
        <row r="786">
          <cell r="K786">
            <v>0</v>
          </cell>
        </row>
        <row r="787">
          <cell r="G787">
            <v>0</v>
          </cell>
        </row>
        <row r="787">
          <cell r="K787">
            <v>0</v>
          </cell>
        </row>
        <row r="788">
          <cell r="G788">
            <v>0</v>
          </cell>
        </row>
        <row r="788">
          <cell r="K788">
            <v>0</v>
          </cell>
        </row>
        <row r="789">
          <cell r="G789">
            <v>19</v>
          </cell>
        </row>
        <row r="789">
          <cell r="K789">
            <v>19</v>
          </cell>
        </row>
        <row r="790">
          <cell r="G790">
            <v>0</v>
          </cell>
        </row>
        <row r="790">
          <cell r="K790">
            <v>0</v>
          </cell>
        </row>
        <row r="791">
          <cell r="G791">
            <v>120</v>
          </cell>
        </row>
        <row r="791">
          <cell r="K791">
            <v>419</v>
          </cell>
        </row>
        <row r="792">
          <cell r="G792">
            <v>0</v>
          </cell>
        </row>
        <row r="792">
          <cell r="K792">
            <v>0</v>
          </cell>
        </row>
        <row r="793">
          <cell r="G793">
            <v>5</v>
          </cell>
        </row>
        <row r="793">
          <cell r="K793">
            <v>5</v>
          </cell>
        </row>
        <row r="794">
          <cell r="G794">
            <v>0</v>
          </cell>
        </row>
        <row r="794">
          <cell r="K794">
            <v>0</v>
          </cell>
        </row>
        <row r="795">
          <cell r="G795">
            <v>52</v>
          </cell>
        </row>
        <row r="795">
          <cell r="K795">
            <v>70</v>
          </cell>
        </row>
        <row r="796">
          <cell r="G796">
            <v>0</v>
          </cell>
        </row>
        <row r="796">
          <cell r="K796">
            <v>0</v>
          </cell>
        </row>
        <row r="797">
          <cell r="G797">
            <v>77</v>
          </cell>
        </row>
        <row r="797">
          <cell r="K797">
            <v>27</v>
          </cell>
        </row>
        <row r="798">
          <cell r="G798">
            <v>31</v>
          </cell>
        </row>
        <row r="798">
          <cell r="K798">
            <v>15</v>
          </cell>
        </row>
        <row r="799">
          <cell r="G799">
            <v>0</v>
          </cell>
        </row>
        <row r="799">
          <cell r="K799">
            <v>0</v>
          </cell>
        </row>
        <row r="800">
          <cell r="G800">
            <v>0</v>
          </cell>
        </row>
        <row r="800">
          <cell r="K800">
            <v>0</v>
          </cell>
        </row>
        <row r="801">
          <cell r="G801">
            <v>0</v>
          </cell>
        </row>
        <row r="801">
          <cell r="K801">
            <v>0</v>
          </cell>
        </row>
        <row r="802">
          <cell r="G802">
            <v>0</v>
          </cell>
        </row>
        <row r="802">
          <cell r="K802">
            <v>0</v>
          </cell>
        </row>
        <row r="803">
          <cell r="G803">
            <v>0</v>
          </cell>
        </row>
        <row r="803">
          <cell r="K803">
            <v>0</v>
          </cell>
        </row>
        <row r="804">
          <cell r="G804">
            <v>0</v>
          </cell>
        </row>
        <row r="804">
          <cell r="K804">
            <v>0</v>
          </cell>
        </row>
        <row r="805">
          <cell r="G805">
            <v>0</v>
          </cell>
        </row>
        <row r="805">
          <cell r="K805">
            <v>0</v>
          </cell>
        </row>
        <row r="806">
          <cell r="G806">
            <v>0</v>
          </cell>
        </row>
        <row r="806">
          <cell r="K806">
            <v>0</v>
          </cell>
        </row>
        <row r="807">
          <cell r="G807">
            <v>0</v>
          </cell>
        </row>
        <row r="807">
          <cell r="K807">
            <v>0</v>
          </cell>
        </row>
        <row r="808">
          <cell r="G808">
            <v>0</v>
          </cell>
        </row>
        <row r="808">
          <cell r="K808">
            <v>0</v>
          </cell>
        </row>
        <row r="809">
          <cell r="G809">
            <v>0</v>
          </cell>
        </row>
        <row r="809">
          <cell r="K809">
            <v>0</v>
          </cell>
        </row>
        <row r="810">
          <cell r="G810">
            <v>0</v>
          </cell>
        </row>
        <row r="810">
          <cell r="K810">
            <v>0</v>
          </cell>
        </row>
        <row r="811">
          <cell r="G811">
            <v>0</v>
          </cell>
        </row>
        <row r="811">
          <cell r="K811">
            <v>0</v>
          </cell>
        </row>
        <row r="812">
          <cell r="G812">
            <v>0</v>
          </cell>
        </row>
        <row r="812">
          <cell r="K812">
            <v>0</v>
          </cell>
        </row>
        <row r="813">
          <cell r="G813">
            <v>0</v>
          </cell>
        </row>
        <row r="813">
          <cell r="K813">
            <v>0</v>
          </cell>
        </row>
        <row r="814">
          <cell r="G814">
            <v>0</v>
          </cell>
        </row>
        <row r="814">
          <cell r="K814">
            <v>0</v>
          </cell>
        </row>
        <row r="815">
          <cell r="G815">
            <v>0</v>
          </cell>
        </row>
        <row r="815">
          <cell r="K815">
            <v>0</v>
          </cell>
        </row>
        <row r="816">
          <cell r="G816">
            <v>0</v>
          </cell>
        </row>
        <row r="816">
          <cell r="K816">
            <v>0</v>
          </cell>
        </row>
        <row r="817">
          <cell r="G817">
            <v>0</v>
          </cell>
        </row>
        <row r="817">
          <cell r="K817">
            <v>0</v>
          </cell>
        </row>
        <row r="818">
          <cell r="G818">
            <v>0</v>
          </cell>
        </row>
        <row r="818">
          <cell r="K818">
            <v>0</v>
          </cell>
        </row>
        <row r="819">
          <cell r="G819">
            <v>0</v>
          </cell>
        </row>
        <row r="819">
          <cell r="K819">
            <v>0</v>
          </cell>
        </row>
        <row r="820">
          <cell r="G820">
            <v>0</v>
          </cell>
        </row>
        <row r="820">
          <cell r="K820">
            <v>0</v>
          </cell>
        </row>
        <row r="821">
          <cell r="G821">
            <v>0</v>
          </cell>
        </row>
        <row r="821">
          <cell r="K821">
            <v>0</v>
          </cell>
        </row>
        <row r="822">
          <cell r="G822">
            <v>0</v>
          </cell>
        </row>
        <row r="822">
          <cell r="K822">
            <v>0</v>
          </cell>
        </row>
        <row r="823">
          <cell r="G823">
            <v>0</v>
          </cell>
        </row>
        <row r="823">
          <cell r="K823">
            <v>0</v>
          </cell>
        </row>
        <row r="824">
          <cell r="G824">
            <v>0</v>
          </cell>
        </row>
        <row r="824">
          <cell r="K824">
            <v>0</v>
          </cell>
        </row>
        <row r="825">
          <cell r="G825">
            <v>0</v>
          </cell>
        </row>
        <row r="825">
          <cell r="K825">
            <v>0</v>
          </cell>
        </row>
        <row r="826">
          <cell r="G826">
            <v>0</v>
          </cell>
        </row>
        <row r="826">
          <cell r="K826">
            <v>0</v>
          </cell>
        </row>
        <row r="827">
          <cell r="G827">
            <v>0</v>
          </cell>
        </row>
        <row r="827">
          <cell r="K827">
            <v>0</v>
          </cell>
        </row>
        <row r="828">
          <cell r="G828">
            <v>0</v>
          </cell>
        </row>
        <row r="828">
          <cell r="K828">
            <v>0</v>
          </cell>
        </row>
        <row r="829">
          <cell r="G829">
            <v>0</v>
          </cell>
        </row>
        <row r="829">
          <cell r="K829">
            <v>0</v>
          </cell>
        </row>
        <row r="830">
          <cell r="G830">
            <v>0</v>
          </cell>
        </row>
        <row r="830">
          <cell r="K830">
            <v>0</v>
          </cell>
        </row>
        <row r="831">
          <cell r="G831">
            <v>0</v>
          </cell>
        </row>
        <row r="831">
          <cell r="K831">
            <v>0</v>
          </cell>
        </row>
        <row r="832">
          <cell r="G832">
            <v>0</v>
          </cell>
        </row>
        <row r="832">
          <cell r="K832">
            <v>0</v>
          </cell>
        </row>
        <row r="833">
          <cell r="G833">
            <v>0</v>
          </cell>
        </row>
        <row r="833">
          <cell r="K833">
            <v>0</v>
          </cell>
        </row>
        <row r="834">
          <cell r="G834">
            <v>0</v>
          </cell>
        </row>
        <row r="834">
          <cell r="K834">
            <v>0</v>
          </cell>
        </row>
        <row r="835">
          <cell r="G835">
            <v>0</v>
          </cell>
        </row>
        <row r="835">
          <cell r="K835">
            <v>0</v>
          </cell>
        </row>
        <row r="836">
          <cell r="G836">
            <v>0</v>
          </cell>
        </row>
        <row r="836">
          <cell r="K836">
            <v>0</v>
          </cell>
        </row>
        <row r="837">
          <cell r="G837">
            <v>0</v>
          </cell>
        </row>
        <row r="837">
          <cell r="K837">
            <v>0</v>
          </cell>
        </row>
        <row r="838">
          <cell r="G838">
            <v>0</v>
          </cell>
        </row>
        <row r="838">
          <cell r="K838">
            <v>0</v>
          </cell>
        </row>
        <row r="839">
          <cell r="G839">
            <v>0</v>
          </cell>
        </row>
        <row r="839">
          <cell r="K839">
            <v>0</v>
          </cell>
        </row>
        <row r="840">
          <cell r="G840">
            <v>0</v>
          </cell>
        </row>
        <row r="840">
          <cell r="K840">
            <v>0</v>
          </cell>
        </row>
        <row r="841">
          <cell r="G841">
            <v>0</v>
          </cell>
        </row>
        <row r="841">
          <cell r="K841">
            <v>0</v>
          </cell>
        </row>
        <row r="842">
          <cell r="G842">
            <v>0</v>
          </cell>
        </row>
        <row r="842">
          <cell r="K842">
            <v>0</v>
          </cell>
        </row>
        <row r="843">
          <cell r="G843">
            <v>0</v>
          </cell>
        </row>
        <row r="843">
          <cell r="K843">
            <v>0</v>
          </cell>
        </row>
        <row r="844">
          <cell r="G844">
            <v>0</v>
          </cell>
        </row>
        <row r="844">
          <cell r="K844">
            <v>0</v>
          </cell>
        </row>
        <row r="845">
          <cell r="G845">
            <v>0</v>
          </cell>
        </row>
        <row r="845">
          <cell r="K845">
            <v>0</v>
          </cell>
        </row>
        <row r="846">
          <cell r="G846">
            <v>0</v>
          </cell>
        </row>
        <row r="846">
          <cell r="K846">
            <v>0</v>
          </cell>
        </row>
        <row r="847">
          <cell r="G847">
            <v>0</v>
          </cell>
        </row>
        <row r="847">
          <cell r="K847">
            <v>0</v>
          </cell>
        </row>
        <row r="848">
          <cell r="G848">
            <v>0</v>
          </cell>
        </row>
        <row r="848">
          <cell r="K848">
            <v>0</v>
          </cell>
        </row>
        <row r="849">
          <cell r="G849">
            <v>0</v>
          </cell>
        </row>
        <row r="849">
          <cell r="K849">
            <v>0</v>
          </cell>
        </row>
        <row r="850">
          <cell r="G850">
            <v>0</v>
          </cell>
        </row>
        <row r="850">
          <cell r="K850">
            <v>0</v>
          </cell>
        </row>
        <row r="851">
          <cell r="G851">
            <v>0</v>
          </cell>
        </row>
        <row r="851">
          <cell r="K851">
            <v>0</v>
          </cell>
        </row>
        <row r="852">
          <cell r="G852">
            <v>0</v>
          </cell>
        </row>
        <row r="852">
          <cell r="K852">
            <v>0</v>
          </cell>
        </row>
        <row r="853">
          <cell r="G853">
            <v>0</v>
          </cell>
        </row>
        <row r="853">
          <cell r="K853">
            <v>0</v>
          </cell>
        </row>
        <row r="854">
          <cell r="G854">
            <v>0</v>
          </cell>
        </row>
        <row r="854">
          <cell r="K854">
            <v>0</v>
          </cell>
        </row>
        <row r="855">
          <cell r="G855">
            <v>0</v>
          </cell>
        </row>
        <row r="855">
          <cell r="K855">
            <v>0</v>
          </cell>
        </row>
        <row r="856">
          <cell r="G856">
            <v>0</v>
          </cell>
        </row>
        <row r="856">
          <cell r="K856">
            <v>0</v>
          </cell>
        </row>
        <row r="857">
          <cell r="G857">
            <v>0</v>
          </cell>
        </row>
        <row r="857">
          <cell r="K857">
            <v>0</v>
          </cell>
        </row>
        <row r="858">
          <cell r="G858">
            <v>0</v>
          </cell>
        </row>
        <row r="858">
          <cell r="K858">
            <v>0</v>
          </cell>
        </row>
        <row r="859">
          <cell r="G859">
            <v>0</v>
          </cell>
        </row>
        <row r="859">
          <cell r="K859">
            <v>0</v>
          </cell>
        </row>
        <row r="860">
          <cell r="G860">
            <v>0</v>
          </cell>
        </row>
        <row r="860">
          <cell r="K860">
            <v>0</v>
          </cell>
        </row>
        <row r="861">
          <cell r="G861">
            <v>0</v>
          </cell>
        </row>
        <row r="861">
          <cell r="K861">
            <v>0</v>
          </cell>
        </row>
        <row r="862">
          <cell r="G862">
            <v>0</v>
          </cell>
        </row>
        <row r="862">
          <cell r="K862">
            <v>0</v>
          </cell>
        </row>
        <row r="863">
          <cell r="G863">
            <v>0</v>
          </cell>
        </row>
        <row r="863">
          <cell r="K863">
            <v>0</v>
          </cell>
        </row>
        <row r="864">
          <cell r="G864">
            <v>167</v>
          </cell>
        </row>
        <row r="864">
          <cell r="K864">
            <v>180</v>
          </cell>
        </row>
        <row r="865">
          <cell r="G865">
            <v>0</v>
          </cell>
        </row>
        <row r="865">
          <cell r="K865">
            <v>0</v>
          </cell>
        </row>
        <row r="866">
          <cell r="G866">
            <v>0</v>
          </cell>
        </row>
        <row r="866">
          <cell r="K866">
            <v>0</v>
          </cell>
        </row>
        <row r="867">
          <cell r="G867">
            <v>0</v>
          </cell>
        </row>
        <row r="867">
          <cell r="K867">
            <v>0</v>
          </cell>
        </row>
        <row r="868">
          <cell r="G868">
            <v>0</v>
          </cell>
        </row>
        <row r="868">
          <cell r="K868">
            <v>0</v>
          </cell>
        </row>
        <row r="869">
          <cell r="G869">
            <v>0</v>
          </cell>
        </row>
        <row r="869">
          <cell r="K869">
            <v>0</v>
          </cell>
        </row>
        <row r="870">
          <cell r="G870">
            <v>0</v>
          </cell>
        </row>
        <row r="870">
          <cell r="K870">
            <v>0</v>
          </cell>
        </row>
        <row r="871">
          <cell r="G871">
            <v>0</v>
          </cell>
        </row>
        <row r="871">
          <cell r="K871">
            <v>0</v>
          </cell>
        </row>
        <row r="872">
          <cell r="G872">
            <v>0</v>
          </cell>
        </row>
        <row r="872">
          <cell r="K872">
            <v>0</v>
          </cell>
        </row>
        <row r="873">
          <cell r="G873">
            <v>0</v>
          </cell>
        </row>
        <row r="873">
          <cell r="K873">
            <v>0</v>
          </cell>
        </row>
        <row r="874">
          <cell r="G874">
            <v>0</v>
          </cell>
        </row>
        <row r="874">
          <cell r="K874">
            <v>0</v>
          </cell>
        </row>
        <row r="875">
          <cell r="G875">
            <v>0</v>
          </cell>
        </row>
        <row r="875">
          <cell r="K875">
            <v>1267</v>
          </cell>
        </row>
        <row r="876">
          <cell r="G876">
            <v>0</v>
          </cell>
        </row>
        <row r="876">
          <cell r="K876">
            <v>0</v>
          </cell>
        </row>
        <row r="877">
          <cell r="G877">
            <v>2394</v>
          </cell>
        </row>
        <row r="877">
          <cell r="K877">
            <v>1759</v>
          </cell>
        </row>
        <row r="878">
          <cell r="G878">
            <v>0</v>
          </cell>
        </row>
        <row r="878">
          <cell r="K878">
            <v>0</v>
          </cell>
        </row>
        <row r="879">
          <cell r="G879">
            <v>0</v>
          </cell>
        </row>
        <row r="879">
          <cell r="K879">
            <v>0</v>
          </cell>
        </row>
        <row r="880">
          <cell r="G880">
            <v>0</v>
          </cell>
        </row>
        <row r="880">
          <cell r="K880">
            <v>0</v>
          </cell>
        </row>
        <row r="881">
          <cell r="G881">
            <v>2075</v>
          </cell>
        </row>
        <row r="881">
          <cell r="K881">
            <v>946</v>
          </cell>
        </row>
        <row r="882">
          <cell r="G882">
            <v>0</v>
          </cell>
        </row>
        <row r="882">
          <cell r="K882">
            <v>0</v>
          </cell>
        </row>
        <row r="883">
          <cell r="G883">
            <v>0</v>
          </cell>
        </row>
        <row r="883">
          <cell r="K883">
            <v>0</v>
          </cell>
        </row>
        <row r="884">
          <cell r="G884">
            <v>0</v>
          </cell>
        </row>
        <row r="884">
          <cell r="K884">
            <v>0</v>
          </cell>
        </row>
        <row r="885">
          <cell r="G885">
            <v>0</v>
          </cell>
        </row>
        <row r="885">
          <cell r="K885">
            <v>0</v>
          </cell>
        </row>
        <row r="886">
          <cell r="G886">
            <v>0</v>
          </cell>
        </row>
        <row r="886">
          <cell r="K886">
            <v>0</v>
          </cell>
        </row>
        <row r="887">
          <cell r="G887">
            <v>0</v>
          </cell>
        </row>
        <row r="887">
          <cell r="K887">
            <v>0</v>
          </cell>
        </row>
        <row r="888">
          <cell r="G888">
            <v>0</v>
          </cell>
        </row>
        <row r="888">
          <cell r="K888">
            <v>0</v>
          </cell>
        </row>
        <row r="889">
          <cell r="G889">
            <v>0</v>
          </cell>
        </row>
        <row r="889">
          <cell r="K889">
            <v>0</v>
          </cell>
        </row>
        <row r="890">
          <cell r="G890">
            <v>0</v>
          </cell>
        </row>
        <row r="890">
          <cell r="K890">
            <v>0</v>
          </cell>
        </row>
        <row r="891">
          <cell r="G891">
            <v>0</v>
          </cell>
        </row>
        <row r="891">
          <cell r="K891">
            <v>0</v>
          </cell>
        </row>
        <row r="892">
          <cell r="G892">
            <v>0</v>
          </cell>
        </row>
        <row r="892">
          <cell r="K892">
            <v>0</v>
          </cell>
        </row>
        <row r="893">
          <cell r="G893">
            <v>0</v>
          </cell>
        </row>
        <row r="893">
          <cell r="K893">
            <v>0</v>
          </cell>
        </row>
        <row r="894">
          <cell r="G894">
            <v>0</v>
          </cell>
        </row>
        <row r="894">
          <cell r="K894">
            <v>0</v>
          </cell>
        </row>
        <row r="895">
          <cell r="G895">
            <v>0</v>
          </cell>
        </row>
        <row r="895">
          <cell r="K895">
            <v>0</v>
          </cell>
        </row>
        <row r="896">
          <cell r="G896">
            <v>0</v>
          </cell>
        </row>
        <row r="896">
          <cell r="K896">
            <v>0</v>
          </cell>
        </row>
        <row r="897">
          <cell r="G897">
            <v>0</v>
          </cell>
        </row>
        <row r="897">
          <cell r="K897">
            <v>0</v>
          </cell>
        </row>
        <row r="898">
          <cell r="G898">
            <v>0</v>
          </cell>
        </row>
        <row r="898">
          <cell r="K898">
            <v>0</v>
          </cell>
        </row>
        <row r="899">
          <cell r="G899">
            <v>0</v>
          </cell>
        </row>
        <row r="899">
          <cell r="K899">
            <v>0</v>
          </cell>
        </row>
        <row r="900">
          <cell r="G900">
            <v>0</v>
          </cell>
        </row>
        <row r="900">
          <cell r="K900">
            <v>0</v>
          </cell>
        </row>
        <row r="901">
          <cell r="G901">
            <v>0</v>
          </cell>
        </row>
        <row r="901">
          <cell r="K901">
            <v>0</v>
          </cell>
        </row>
        <row r="902">
          <cell r="G902">
            <v>0</v>
          </cell>
        </row>
        <row r="902">
          <cell r="K902">
            <v>0</v>
          </cell>
        </row>
        <row r="903">
          <cell r="G903">
            <v>0</v>
          </cell>
        </row>
        <row r="903">
          <cell r="K903">
            <v>0</v>
          </cell>
        </row>
        <row r="904">
          <cell r="G904">
            <v>0</v>
          </cell>
        </row>
        <row r="904">
          <cell r="K904">
            <v>0</v>
          </cell>
        </row>
        <row r="905">
          <cell r="G905">
            <v>0</v>
          </cell>
        </row>
        <row r="905">
          <cell r="K905">
            <v>0</v>
          </cell>
        </row>
        <row r="906">
          <cell r="G906">
            <v>29</v>
          </cell>
        </row>
        <row r="906">
          <cell r="K906">
            <v>0</v>
          </cell>
        </row>
        <row r="907">
          <cell r="G907">
            <v>0</v>
          </cell>
        </row>
        <row r="907">
          <cell r="K907">
            <v>0</v>
          </cell>
        </row>
        <row r="908">
          <cell r="G908">
            <v>0</v>
          </cell>
        </row>
        <row r="908">
          <cell r="K908">
            <v>0</v>
          </cell>
        </row>
        <row r="909">
          <cell r="G909">
            <v>0</v>
          </cell>
        </row>
        <row r="909">
          <cell r="K909">
            <v>0</v>
          </cell>
        </row>
        <row r="910">
          <cell r="G910">
            <v>0</v>
          </cell>
        </row>
        <row r="910">
          <cell r="K910">
            <v>0</v>
          </cell>
        </row>
        <row r="911">
          <cell r="G911">
            <v>0</v>
          </cell>
        </row>
        <row r="911">
          <cell r="K911">
            <v>0</v>
          </cell>
        </row>
        <row r="912">
          <cell r="G912">
            <v>0</v>
          </cell>
        </row>
        <row r="912">
          <cell r="K912">
            <v>0</v>
          </cell>
        </row>
        <row r="913">
          <cell r="G913">
            <v>0</v>
          </cell>
        </row>
        <row r="913">
          <cell r="K913">
            <v>0</v>
          </cell>
        </row>
        <row r="914">
          <cell r="G914">
            <v>0</v>
          </cell>
        </row>
        <row r="914">
          <cell r="K914">
            <v>0</v>
          </cell>
        </row>
        <row r="915">
          <cell r="G915">
            <v>0</v>
          </cell>
        </row>
        <row r="915">
          <cell r="K915">
            <v>0</v>
          </cell>
        </row>
        <row r="916">
          <cell r="G916">
            <v>0</v>
          </cell>
        </row>
        <row r="916">
          <cell r="K916">
            <v>0</v>
          </cell>
        </row>
        <row r="917">
          <cell r="G917">
            <v>0</v>
          </cell>
        </row>
        <row r="917">
          <cell r="K917">
            <v>0</v>
          </cell>
        </row>
        <row r="918">
          <cell r="G918">
            <v>0</v>
          </cell>
        </row>
        <row r="918">
          <cell r="K918">
            <v>0</v>
          </cell>
        </row>
        <row r="919">
          <cell r="G919">
            <v>0</v>
          </cell>
        </row>
        <row r="919">
          <cell r="K919">
            <v>0</v>
          </cell>
        </row>
        <row r="920">
          <cell r="G920">
            <v>0</v>
          </cell>
        </row>
        <row r="920">
          <cell r="K920">
            <v>0</v>
          </cell>
        </row>
        <row r="921">
          <cell r="G921">
            <v>0</v>
          </cell>
        </row>
        <row r="921">
          <cell r="K921">
            <v>0</v>
          </cell>
        </row>
        <row r="922">
          <cell r="G922">
            <v>0</v>
          </cell>
        </row>
        <row r="922">
          <cell r="K922">
            <v>0</v>
          </cell>
        </row>
        <row r="923">
          <cell r="G923">
            <v>0</v>
          </cell>
        </row>
        <row r="923">
          <cell r="K923">
            <v>0</v>
          </cell>
        </row>
        <row r="924">
          <cell r="G924">
            <v>0</v>
          </cell>
        </row>
        <row r="924">
          <cell r="K924">
            <v>0</v>
          </cell>
        </row>
        <row r="925">
          <cell r="G925">
            <v>0</v>
          </cell>
        </row>
        <row r="925">
          <cell r="K925">
            <v>0</v>
          </cell>
        </row>
        <row r="926">
          <cell r="G926">
            <v>0</v>
          </cell>
        </row>
        <row r="926">
          <cell r="K926">
            <v>0</v>
          </cell>
        </row>
        <row r="927">
          <cell r="G927">
            <v>0</v>
          </cell>
        </row>
        <row r="927">
          <cell r="K927">
            <v>0</v>
          </cell>
        </row>
        <row r="928">
          <cell r="G928">
            <v>0</v>
          </cell>
        </row>
        <row r="928">
          <cell r="K928">
            <v>0</v>
          </cell>
        </row>
        <row r="929">
          <cell r="G929">
            <v>0</v>
          </cell>
        </row>
        <row r="929">
          <cell r="K929">
            <v>0</v>
          </cell>
        </row>
        <row r="930">
          <cell r="G930">
            <v>0</v>
          </cell>
        </row>
        <row r="930">
          <cell r="K930">
            <v>0</v>
          </cell>
        </row>
        <row r="931">
          <cell r="G931">
            <v>0</v>
          </cell>
        </row>
        <row r="931">
          <cell r="K931">
            <v>0</v>
          </cell>
        </row>
        <row r="932">
          <cell r="G932">
            <v>0</v>
          </cell>
        </row>
        <row r="932">
          <cell r="K932">
            <v>0</v>
          </cell>
        </row>
        <row r="933">
          <cell r="G933">
            <v>0</v>
          </cell>
        </row>
        <row r="933">
          <cell r="K933">
            <v>0</v>
          </cell>
        </row>
        <row r="934">
          <cell r="G934">
            <v>0</v>
          </cell>
        </row>
        <row r="934">
          <cell r="K934">
            <v>0</v>
          </cell>
        </row>
        <row r="935">
          <cell r="G935">
            <v>0</v>
          </cell>
        </row>
        <row r="935">
          <cell r="K935">
            <v>0</v>
          </cell>
        </row>
        <row r="936">
          <cell r="G936">
            <v>0</v>
          </cell>
        </row>
        <row r="936">
          <cell r="K936">
            <v>0</v>
          </cell>
        </row>
        <row r="937">
          <cell r="G937">
            <v>0</v>
          </cell>
        </row>
        <row r="937">
          <cell r="K937">
            <v>0</v>
          </cell>
        </row>
        <row r="938">
          <cell r="G938">
            <v>0</v>
          </cell>
        </row>
        <row r="938">
          <cell r="K938">
            <v>0</v>
          </cell>
        </row>
        <row r="939">
          <cell r="G939">
            <v>0</v>
          </cell>
        </row>
        <row r="939">
          <cell r="K939">
            <v>0</v>
          </cell>
        </row>
        <row r="940">
          <cell r="G940">
            <v>0</v>
          </cell>
        </row>
        <row r="940">
          <cell r="K940">
            <v>0</v>
          </cell>
        </row>
        <row r="941">
          <cell r="G941">
            <v>0</v>
          </cell>
        </row>
        <row r="941">
          <cell r="K941">
            <v>0</v>
          </cell>
        </row>
        <row r="942">
          <cell r="G942">
            <v>0</v>
          </cell>
        </row>
        <row r="942">
          <cell r="K942">
            <v>0</v>
          </cell>
        </row>
        <row r="943">
          <cell r="G943">
            <v>0</v>
          </cell>
        </row>
        <row r="943">
          <cell r="K943">
            <v>0</v>
          </cell>
        </row>
        <row r="944">
          <cell r="G944">
            <v>0</v>
          </cell>
        </row>
        <row r="944">
          <cell r="K944">
            <v>0</v>
          </cell>
        </row>
        <row r="945">
          <cell r="G945">
            <v>0</v>
          </cell>
        </row>
        <row r="945">
          <cell r="K945">
            <v>0</v>
          </cell>
        </row>
        <row r="946">
          <cell r="G946">
            <v>0</v>
          </cell>
        </row>
        <row r="946">
          <cell r="K946">
            <v>0</v>
          </cell>
        </row>
        <row r="947">
          <cell r="G947">
            <v>0</v>
          </cell>
        </row>
        <row r="947">
          <cell r="K947">
            <v>0</v>
          </cell>
        </row>
        <row r="948">
          <cell r="G948">
            <v>0</v>
          </cell>
        </row>
        <row r="948">
          <cell r="K948">
            <v>0</v>
          </cell>
        </row>
        <row r="949">
          <cell r="G949">
            <v>0</v>
          </cell>
        </row>
        <row r="949">
          <cell r="K949">
            <v>0</v>
          </cell>
        </row>
        <row r="950">
          <cell r="G950">
            <v>0</v>
          </cell>
        </row>
        <row r="950">
          <cell r="K950">
            <v>0</v>
          </cell>
        </row>
        <row r="951">
          <cell r="G951">
            <v>0</v>
          </cell>
        </row>
        <row r="951">
          <cell r="K951">
            <v>0</v>
          </cell>
        </row>
        <row r="952">
          <cell r="G952">
            <v>0</v>
          </cell>
        </row>
        <row r="952">
          <cell r="K952">
            <v>0</v>
          </cell>
        </row>
        <row r="953">
          <cell r="G953">
            <v>0</v>
          </cell>
        </row>
        <row r="953">
          <cell r="K953">
            <v>0</v>
          </cell>
        </row>
        <row r="954">
          <cell r="G954">
            <v>0</v>
          </cell>
        </row>
        <row r="954">
          <cell r="K954">
            <v>0</v>
          </cell>
        </row>
        <row r="955">
          <cell r="G955">
            <v>0</v>
          </cell>
        </row>
        <row r="955">
          <cell r="K955">
            <v>0</v>
          </cell>
        </row>
        <row r="956">
          <cell r="G956">
            <v>0</v>
          </cell>
        </row>
        <row r="956">
          <cell r="K956">
            <v>0</v>
          </cell>
        </row>
        <row r="957">
          <cell r="G957">
            <v>0</v>
          </cell>
        </row>
        <row r="957">
          <cell r="K957">
            <v>0</v>
          </cell>
        </row>
        <row r="958">
          <cell r="G958">
            <v>0</v>
          </cell>
        </row>
        <row r="958">
          <cell r="K958">
            <v>0</v>
          </cell>
        </row>
        <row r="959">
          <cell r="G959">
            <v>0</v>
          </cell>
        </row>
        <row r="959">
          <cell r="K959">
            <v>0</v>
          </cell>
        </row>
        <row r="960">
          <cell r="G960">
            <v>0</v>
          </cell>
        </row>
        <row r="960">
          <cell r="K960">
            <v>0</v>
          </cell>
        </row>
        <row r="961">
          <cell r="G961">
            <v>0</v>
          </cell>
        </row>
        <row r="961">
          <cell r="K961">
            <v>0</v>
          </cell>
        </row>
        <row r="962">
          <cell r="G962">
            <v>0</v>
          </cell>
        </row>
        <row r="962">
          <cell r="K962">
            <v>0</v>
          </cell>
        </row>
        <row r="963">
          <cell r="G963">
            <v>0</v>
          </cell>
        </row>
        <row r="963">
          <cell r="K963">
            <v>0</v>
          </cell>
        </row>
        <row r="964">
          <cell r="G964">
            <v>0</v>
          </cell>
        </row>
        <row r="964">
          <cell r="K964">
            <v>0</v>
          </cell>
        </row>
        <row r="965">
          <cell r="G965">
            <v>0</v>
          </cell>
        </row>
        <row r="965">
          <cell r="K965">
            <v>0</v>
          </cell>
        </row>
        <row r="966">
          <cell r="G966">
            <v>0</v>
          </cell>
        </row>
        <row r="966">
          <cell r="K966">
            <v>0</v>
          </cell>
        </row>
        <row r="967">
          <cell r="G967">
            <v>0</v>
          </cell>
        </row>
        <row r="967">
          <cell r="K967">
            <v>0</v>
          </cell>
        </row>
        <row r="968">
          <cell r="G968">
            <v>0</v>
          </cell>
        </row>
        <row r="968">
          <cell r="K968">
            <v>0</v>
          </cell>
        </row>
        <row r="969">
          <cell r="G969">
            <v>0</v>
          </cell>
        </row>
        <row r="969">
          <cell r="K969">
            <v>0</v>
          </cell>
        </row>
        <row r="970">
          <cell r="G970">
            <v>0</v>
          </cell>
        </row>
        <row r="970">
          <cell r="K970">
            <v>0</v>
          </cell>
        </row>
        <row r="971">
          <cell r="G971">
            <v>0</v>
          </cell>
        </row>
        <row r="971">
          <cell r="K971">
            <v>0</v>
          </cell>
        </row>
        <row r="972">
          <cell r="G972">
            <v>0</v>
          </cell>
        </row>
        <row r="972">
          <cell r="K972">
            <v>0</v>
          </cell>
        </row>
        <row r="973">
          <cell r="G973">
            <v>0</v>
          </cell>
        </row>
        <row r="973">
          <cell r="K973">
            <v>0</v>
          </cell>
        </row>
        <row r="974">
          <cell r="G974">
            <v>0</v>
          </cell>
        </row>
        <row r="974">
          <cell r="K974">
            <v>0</v>
          </cell>
        </row>
        <row r="975">
          <cell r="G975">
            <v>0</v>
          </cell>
        </row>
        <row r="975">
          <cell r="K975">
            <v>0</v>
          </cell>
        </row>
        <row r="976">
          <cell r="G976">
            <v>0</v>
          </cell>
        </row>
        <row r="976">
          <cell r="K976">
            <v>0</v>
          </cell>
        </row>
        <row r="977">
          <cell r="G977">
            <v>0</v>
          </cell>
        </row>
        <row r="977">
          <cell r="K977">
            <v>0</v>
          </cell>
        </row>
        <row r="978">
          <cell r="G978">
            <v>0</v>
          </cell>
        </row>
        <row r="978">
          <cell r="K978">
            <v>0</v>
          </cell>
        </row>
        <row r="979">
          <cell r="G979">
            <v>0</v>
          </cell>
        </row>
        <row r="979">
          <cell r="K979">
            <v>0</v>
          </cell>
        </row>
        <row r="980">
          <cell r="G980">
            <v>0</v>
          </cell>
        </row>
        <row r="980">
          <cell r="K980">
            <v>0</v>
          </cell>
        </row>
        <row r="981">
          <cell r="G981">
            <v>0</v>
          </cell>
        </row>
        <row r="981">
          <cell r="K981">
            <v>0</v>
          </cell>
        </row>
        <row r="982">
          <cell r="G982">
            <v>0</v>
          </cell>
        </row>
        <row r="982">
          <cell r="K982">
            <v>0</v>
          </cell>
        </row>
        <row r="983">
          <cell r="G983">
            <v>0</v>
          </cell>
        </row>
        <row r="983">
          <cell r="K983">
            <v>0</v>
          </cell>
        </row>
        <row r="984">
          <cell r="G984">
            <v>0</v>
          </cell>
        </row>
        <row r="984">
          <cell r="K984">
            <v>0</v>
          </cell>
        </row>
        <row r="985">
          <cell r="G985">
            <v>0</v>
          </cell>
        </row>
        <row r="985">
          <cell r="K985">
            <v>0</v>
          </cell>
        </row>
        <row r="986">
          <cell r="G986">
            <v>0</v>
          </cell>
        </row>
        <row r="986">
          <cell r="K986">
            <v>0</v>
          </cell>
        </row>
        <row r="987">
          <cell r="G987">
            <v>0</v>
          </cell>
        </row>
        <row r="987">
          <cell r="K987">
            <v>0</v>
          </cell>
        </row>
        <row r="988">
          <cell r="G988">
            <v>0</v>
          </cell>
        </row>
        <row r="988">
          <cell r="K988">
            <v>0</v>
          </cell>
        </row>
        <row r="989">
          <cell r="G989">
            <v>0</v>
          </cell>
        </row>
        <row r="989">
          <cell r="K989">
            <v>0</v>
          </cell>
        </row>
        <row r="990">
          <cell r="G990">
            <v>0</v>
          </cell>
        </row>
        <row r="990">
          <cell r="K990">
            <v>0</v>
          </cell>
        </row>
        <row r="991">
          <cell r="G991">
            <v>0</v>
          </cell>
        </row>
        <row r="991">
          <cell r="K991">
            <v>0</v>
          </cell>
        </row>
        <row r="992">
          <cell r="G992">
            <v>0</v>
          </cell>
        </row>
        <row r="992">
          <cell r="K992">
            <v>0</v>
          </cell>
        </row>
        <row r="993">
          <cell r="G993">
            <v>0</v>
          </cell>
        </row>
        <row r="993">
          <cell r="K993">
            <v>0</v>
          </cell>
        </row>
        <row r="994">
          <cell r="G994">
            <v>0</v>
          </cell>
        </row>
        <row r="994">
          <cell r="K994">
            <v>0</v>
          </cell>
        </row>
        <row r="995">
          <cell r="G995">
            <v>0</v>
          </cell>
        </row>
        <row r="995">
          <cell r="K995">
            <v>0</v>
          </cell>
        </row>
        <row r="996">
          <cell r="G996">
            <v>0</v>
          </cell>
        </row>
        <row r="996">
          <cell r="K996">
            <v>0</v>
          </cell>
        </row>
        <row r="997">
          <cell r="G997">
            <v>0</v>
          </cell>
        </row>
        <row r="997">
          <cell r="K997">
            <v>0</v>
          </cell>
        </row>
        <row r="998">
          <cell r="G998">
            <v>0</v>
          </cell>
        </row>
        <row r="998">
          <cell r="K998">
            <v>0</v>
          </cell>
        </row>
        <row r="999">
          <cell r="G999">
            <v>0</v>
          </cell>
        </row>
        <row r="999">
          <cell r="K999">
            <v>0</v>
          </cell>
        </row>
        <row r="1000">
          <cell r="G1000">
            <v>0</v>
          </cell>
        </row>
        <row r="1000">
          <cell r="K1000">
            <v>0</v>
          </cell>
        </row>
        <row r="1001">
          <cell r="G1001">
            <v>0</v>
          </cell>
        </row>
        <row r="1001">
          <cell r="K1001">
            <v>0</v>
          </cell>
        </row>
        <row r="1002">
          <cell r="G1002">
            <v>0</v>
          </cell>
        </row>
        <row r="1002">
          <cell r="K1002">
            <v>0</v>
          </cell>
        </row>
        <row r="1003">
          <cell r="G1003">
            <v>0</v>
          </cell>
        </row>
        <row r="1003">
          <cell r="K1003">
            <v>0</v>
          </cell>
        </row>
        <row r="1004">
          <cell r="G1004">
            <v>0</v>
          </cell>
        </row>
        <row r="1004">
          <cell r="K1004">
            <v>0</v>
          </cell>
        </row>
        <row r="1005">
          <cell r="G1005">
            <v>0</v>
          </cell>
        </row>
        <row r="1005">
          <cell r="K1005">
            <v>0</v>
          </cell>
        </row>
        <row r="1006">
          <cell r="G1006">
            <v>0</v>
          </cell>
        </row>
        <row r="1006">
          <cell r="K1006">
            <v>0</v>
          </cell>
        </row>
        <row r="1007">
          <cell r="G1007">
            <v>0</v>
          </cell>
        </row>
        <row r="1007">
          <cell r="K1007">
            <v>0</v>
          </cell>
        </row>
        <row r="1008">
          <cell r="G1008">
            <v>0</v>
          </cell>
        </row>
        <row r="1008">
          <cell r="K1008">
            <v>0</v>
          </cell>
        </row>
        <row r="1009">
          <cell r="G1009">
            <v>0</v>
          </cell>
        </row>
        <row r="1009">
          <cell r="K1009">
            <v>0</v>
          </cell>
        </row>
        <row r="1010">
          <cell r="G1010">
            <v>0</v>
          </cell>
        </row>
        <row r="1010">
          <cell r="K1010">
            <v>0</v>
          </cell>
        </row>
        <row r="1011">
          <cell r="G1011">
            <v>0</v>
          </cell>
        </row>
        <row r="1011">
          <cell r="K1011">
            <v>0</v>
          </cell>
        </row>
        <row r="1012">
          <cell r="G1012">
            <v>0</v>
          </cell>
        </row>
        <row r="1012">
          <cell r="K1012">
            <v>0</v>
          </cell>
        </row>
        <row r="1013">
          <cell r="G1013">
            <v>0</v>
          </cell>
        </row>
        <row r="1013">
          <cell r="K1013">
            <v>0</v>
          </cell>
        </row>
        <row r="1014">
          <cell r="G1014">
            <v>0</v>
          </cell>
        </row>
        <row r="1014">
          <cell r="K1014">
            <v>0</v>
          </cell>
        </row>
        <row r="1015">
          <cell r="G1015">
            <v>0</v>
          </cell>
        </row>
        <row r="1015">
          <cell r="K1015">
            <v>0</v>
          </cell>
        </row>
        <row r="1016">
          <cell r="G1016">
            <v>0</v>
          </cell>
        </row>
        <row r="1016">
          <cell r="K1016">
            <v>0</v>
          </cell>
        </row>
        <row r="1017">
          <cell r="G1017">
            <v>0</v>
          </cell>
        </row>
        <row r="1017">
          <cell r="K1017">
            <v>0</v>
          </cell>
        </row>
        <row r="1018">
          <cell r="G1018">
            <v>0</v>
          </cell>
        </row>
        <row r="1018">
          <cell r="K1018">
            <v>0</v>
          </cell>
        </row>
        <row r="1019">
          <cell r="G1019">
            <v>0</v>
          </cell>
        </row>
        <row r="1019">
          <cell r="K1019">
            <v>0</v>
          </cell>
        </row>
        <row r="1020">
          <cell r="G1020">
            <v>0</v>
          </cell>
        </row>
        <row r="1020">
          <cell r="K1020">
            <v>0</v>
          </cell>
        </row>
        <row r="1021">
          <cell r="G1021">
            <v>0</v>
          </cell>
        </row>
        <row r="1021">
          <cell r="K1021">
            <v>0</v>
          </cell>
        </row>
        <row r="1022">
          <cell r="G1022">
            <v>0</v>
          </cell>
        </row>
        <row r="1022">
          <cell r="K1022">
            <v>0</v>
          </cell>
        </row>
        <row r="1023">
          <cell r="G1023">
            <v>0</v>
          </cell>
        </row>
        <row r="1023">
          <cell r="K1023">
            <v>0</v>
          </cell>
        </row>
        <row r="1024">
          <cell r="G1024">
            <v>0</v>
          </cell>
        </row>
        <row r="1024">
          <cell r="K1024">
            <v>0</v>
          </cell>
        </row>
        <row r="1025">
          <cell r="G1025">
            <v>0</v>
          </cell>
        </row>
        <row r="1025">
          <cell r="K1025">
            <v>0</v>
          </cell>
        </row>
        <row r="1026">
          <cell r="G1026">
            <v>0</v>
          </cell>
        </row>
        <row r="1026">
          <cell r="K1026">
            <v>0</v>
          </cell>
        </row>
        <row r="1027">
          <cell r="G1027">
            <v>0</v>
          </cell>
        </row>
        <row r="1027">
          <cell r="K1027">
            <v>0</v>
          </cell>
        </row>
        <row r="1028">
          <cell r="G1028">
            <v>0</v>
          </cell>
        </row>
        <row r="1028">
          <cell r="K1028">
            <v>0</v>
          </cell>
        </row>
        <row r="1029">
          <cell r="G1029">
            <v>0</v>
          </cell>
        </row>
        <row r="1029">
          <cell r="K1029">
            <v>0</v>
          </cell>
        </row>
        <row r="1030">
          <cell r="G1030">
            <v>0</v>
          </cell>
        </row>
        <row r="1030">
          <cell r="K1030">
            <v>0</v>
          </cell>
        </row>
        <row r="1031">
          <cell r="G1031">
            <v>0</v>
          </cell>
        </row>
        <row r="1031">
          <cell r="K1031">
            <v>0</v>
          </cell>
        </row>
        <row r="1032">
          <cell r="G1032">
            <v>0</v>
          </cell>
        </row>
        <row r="1032">
          <cell r="K1032">
            <v>0</v>
          </cell>
        </row>
        <row r="1033">
          <cell r="G1033">
            <v>0</v>
          </cell>
        </row>
        <row r="1033">
          <cell r="K1033">
            <v>0</v>
          </cell>
        </row>
        <row r="1034">
          <cell r="G1034">
            <v>0</v>
          </cell>
        </row>
        <row r="1034">
          <cell r="K1034">
            <v>0</v>
          </cell>
        </row>
        <row r="1035">
          <cell r="G1035">
            <v>0</v>
          </cell>
        </row>
        <row r="1035">
          <cell r="K1035">
            <v>0</v>
          </cell>
        </row>
        <row r="1036">
          <cell r="G1036">
            <v>0</v>
          </cell>
        </row>
        <row r="1036">
          <cell r="K1036">
            <v>0</v>
          </cell>
        </row>
        <row r="1037">
          <cell r="G1037">
            <v>0</v>
          </cell>
        </row>
        <row r="1037">
          <cell r="K1037">
            <v>0</v>
          </cell>
        </row>
        <row r="1038">
          <cell r="G1038">
            <v>0</v>
          </cell>
        </row>
        <row r="1038">
          <cell r="K1038">
            <v>0</v>
          </cell>
        </row>
        <row r="1039">
          <cell r="G1039">
            <v>0</v>
          </cell>
        </row>
        <row r="1039">
          <cell r="K1039">
            <v>0</v>
          </cell>
        </row>
        <row r="1040">
          <cell r="G1040">
            <v>0</v>
          </cell>
        </row>
        <row r="1040">
          <cell r="K1040">
            <v>0</v>
          </cell>
        </row>
        <row r="1041">
          <cell r="G1041">
            <v>0</v>
          </cell>
        </row>
        <row r="1041">
          <cell r="K1041">
            <v>0</v>
          </cell>
        </row>
        <row r="1042">
          <cell r="G1042">
            <v>0</v>
          </cell>
        </row>
        <row r="1042">
          <cell r="K1042">
            <v>0</v>
          </cell>
        </row>
        <row r="1043">
          <cell r="G1043">
            <v>0</v>
          </cell>
        </row>
        <row r="1043">
          <cell r="K1043">
            <v>0</v>
          </cell>
        </row>
        <row r="1044">
          <cell r="G1044">
            <v>0</v>
          </cell>
        </row>
        <row r="1044">
          <cell r="K1044">
            <v>0</v>
          </cell>
        </row>
        <row r="1045">
          <cell r="G1045">
            <v>0</v>
          </cell>
        </row>
        <row r="1045">
          <cell r="K1045">
            <v>0</v>
          </cell>
        </row>
        <row r="1046">
          <cell r="G1046">
            <v>0</v>
          </cell>
        </row>
        <row r="1046">
          <cell r="K1046">
            <v>0</v>
          </cell>
        </row>
        <row r="1047">
          <cell r="G1047">
            <v>0</v>
          </cell>
        </row>
        <row r="1047">
          <cell r="K1047">
            <v>0</v>
          </cell>
        </row>
        <row r="1048">
          <cell r="G1048">
            <v>0</v>
          </cell>
        </row>
        <row r="1048">
          <cell r="K1048">
            <v>0</v>
          </cell>
        </row>
        <row r="1049">
          <cell r="G1049">
            <v>0</v>
          </cell>
        </row>
        <row r="1049">
          <cell r="K1049">
            <v>0</v>
          </cell>
        </row>
        <row r="1050">
          <cell r="G1050">
            <v>0</v>
          </cell>
        </row>
        <row r="1050">
          <cell r="K1050">
            <v>0</v>
          </cell>
        </row>
        <row r="1051">
          <cell r="G1051">
            <v>0</v>
          </cell>
        </row>
        <row r="1051">
          <cell r="K1051">
            <v>0</v>
          </cell>
        </row>
        <row r="1052">
          <cell r="G1052">
            <v>0</v>
          </cell>
        </row>
        <row r="1052">
          <cell r="K1052">
            <v>0</v>
          </cell>
        </row>
        <row r="1053">
          <cell r="G1053">
            <v>0</v>
          </cell>
        </row>
        <row r="1053">
          <cell r="K1053">
            <v>0</v>
          </cell>
        </row>
        <row r="1054">
          <cell r="G1054">
            <v>0</v>
          </cell>
        </row>
        <row r="1054">
          <cell r="K1054">
            <v>0</v>
          </cell>
        </row>
        <row r="1055">
          <cell r="G1055">
            <v>0</v>
          </cell>
        </row>
        <row r="1055">
          <cell r="K1055">
            <v>0</v>
          </cell>
        </row>
        <row r="1056">
          <cell r="G1056">
            <v>0</v>
          </cell>
        </row>
        <row r="1056">
          <cell r="K1056">
            <v>0</v>
          </cell>
        </row>
        <row r="1057">
          <cell r="G1057">
            <v>0</v>
          </cell>
        </row>
        <row r="1057">
          <cell r="K1057">
            <v>0</v>
          </cell>
        </row>
        <row r="1058">
          <cell r="G1058">
            <v>0</v>
          </cell>
        </row>
        <row r="1058">
          <cell r="K1058">
            <v>0</v>
          </cell>
        </row>
        <row r="1059">
          <cell r="G1059">
            <v>0</v>
          </cell>
        </row>
        <row r="1059">
          <cell r="K1059">
            <v>0</v>
          </cell>
        </row>
        <row r="1060">
          <cell r="G1060">
            <v>0</v>
          </cell>
        </row>
        <row r="1060">
          <cell r="K1060">
            <v>0</v>
          </cell>
        </row>
        <row r="1061">
          <cell r="G1061">
            <v>0</v>
          </cell>
        </row>
        <row r="1061">
          <cell r="K1061">
            <v>0</v>
          </cell>
        </row>
        <row r="1062">
          <cell r="G1062">
            <v>0</v>
          </cell>
        </row>
        <row r="1062">
          <cell r="K1062">
            <v>0</v>
          </cell>
        </row>
        <row r="1063">
          <cell r="G1063">
            <v>0</v>
          </cell>
        </row>
        <row r="1063">
          <cell r="K1063">
            <v>0</v>
          </cell>
        </row>
        <row r="1064">
          <cell r="G1064">
            <v>0</v>
          </cell>
        </row>
        <row r="1064">
          <cell r="K1064">
            <v>0</v>
          </cell>
        </row>
        <row r="1065">
          <cell r="G1065">
            <v>0</v>
          </cell>
        </row>
        <row r="1065">
          <cell r="K1065">
            <v>0</v>
          </cell>
        </row>
        <row r="1066">
          <cell r="G1066">
            <v>0</v>
          </cell>
        </row>
        <row r="1066">
          <cell r="K1066">
            <v>0</v>
          </cell>
        </row>
        <row r="1067">
          <cell r="G1067">
            <v>0</v>
          </cell>
        </row>
        <row r="1067">
          <cell r="K1067">
            <v>0</v>
          </cell>
        </row>
        <row r="1068">
          <cell r="G1068">
            <v>0</v>
          </cell>
        </row>
        <row r="1068">
          <cell r="K1068">
            <v>0</v>
          </cell>
        </row>
        <row r="1069">
          <cell r="G1069">
            <v>0</v>
          </cell>
        </row>
        <row r="1069">
          <cell r="K1069">
            <v>0</v>
          </cell>
        </row>
        <row r="1070">
          <cell r="G1070">
            <v>0</v>
          </cell>
        </row>
        <row r="1070">
          <cell r="K1070">
            <v>0</v>
          </cell>
        </row>
        <row r="1071">
          <cell r="G1071">
            <v>0</v>
          </cell>
        </row>
        <row r="1071">
          <cell r="K1071">
            <v>0</v>
          </cell>
        </row>
        <row r="1072">
          <cell r="G1072">
            <v>0</v>
          </cell>
        </row>
        <row r="1072">
          <cell r="K1072">
            <v>0</v>
          </cell>
        </row>
        <row r="1073">
          <cell r="G1073">
            <v>0</v>
          </cell>
        </row>
        <row r="1073">
          <cell r="K1073">
            <v>0</v>
          </cell>
        </row>
        <row r="1074">
          <cell r="G1074">
            <v>0</v>
          </cell>
        </row>
        <row r="1074">
          <cell r="K1074">
            <v>0</v>
          </cell>
        </row>
        <row r="1075">
          <cell r="G1075">
            <v>0</v>
          </cell>
        </row>
        <row r="1075">
          <cell r="K1075">
            <v>0</v>
          </cell>
        </row>
        <row r="1076">
          <cell r="G1076">
            <v>0</v>
          </cell>
        </row>
        <row r="1076">
          <cell r="K1076">
            <v>0</v>
          </cell>
        </row>
        <row r="1077">
          <cell r="G1077">
            <v>0</v>
          </cell>
        </row>
        <row r="1077">
          <cell r="K1077">
            <v>0</v>
          </cell>
        </row>
        <row r="1078">
          <cell r="G1078">
            <v>0</v>
          </cell>
        </row>
        <row r="1078">
          <cell r="K1078">
            <v>0</v>
          </cell>
        </row>
        <row r="1079">
          <cell r="G1079">
            <v>0</v>
          </cell>
        </row>
        <row r="1079">
          <cell r="K1079">
            <v>0</v>
          </cell>
        </row>
        <row r="1080">
          <cell r="G1080">
            <v>0</v>
          </cell>
        </row>
        <row r="1080">
          <cell r="K1080">
            <v>0</v>
          </cell>
        </row>
        <row r="1081">
          <cell r="G1081">
            <v>0</v>
          </cell>
        </row>
        <row r="1081">
          <cell r="K1081">
            <v>0</v>
          </cell>
        </row>
        <row r="1082">
          <cell r="G1082">
            <v>0</v>
          </cell>
        </row>
        <row r="1082">
          <cell r="K1082">
            <v>0</v>
          </cell>
        </row>
        <row r="1083">
          <cell r="G1083">
            <v>0</v>
          </cell>
        </row>
        <row r="1083">
          <cell r="K1083">
            <v>0</v>
          </cell>
        </row>
        <row r="1084">
          <cell r="G1084">
            <v>0</v>
          </cell>
        </row>
        <row r="1084">
          <cell r="K1084">
            <v>0</v>
          </cell>
        </row>
        <row r="1085">
          <cell r="G1085">
            <v>0</v>
          </cell>
        </row>
        <row r="1085">
          <cell r="K1085">
            <v>0</v>
          </cell>
        </row>
        <row r="1086">
          <cell r="G1086">
            <v>0</v>
          </cell>
        </row>
        <row r="1086">
          <cell r="K1086">
            <v>0</v>
          </cell>
        </row>
        <row r="1087">
          <cell r="G1087">
            <v>0</v>
          </cell>
        </row>
        <row r="1087">
          <cell r="K1087">
            <v>0</v>
          </cell>
        </row>
        <row r="1088">
          <cell r="G1088">
            <v>0</v>
          </cell>
        </row>
        <row r="1088">
          <cell r="K1088">
            <v>0</v>
          </cell>
        </row>
        <row r="1089">
          <cell r="G1089">
            <v>0</v>
          </cell>
        </row>
        <row r="1089">
          <cell r="K1089">
            <v>0</v>
          </cell>
        </row>
        <row r="1090">
          <cell r="G1090">
            <v>0</v>
          </cell>
        </row>
        <row r="1090">
          <cell r="K1090">
            <v>0</v>
          </cell>
        </row>
        <row r="1091">
          <cell r="G1091">
            <v>0</v>
          </cell>
        </row>
        <row r="1091">
          <cell r="K1091">
            <v>0</v>
          </cell>
        </row>
        <row r="1092">
          <cell r="G1092">
            <v>0</v>
          </cell>
        </row>
        <row r="1092">
          <cell r="K1092">
            <v>0</v>
          </cell>
        </row>
        <row r="1093">
          <cell r="G1093">
            <v>0</v>
          </cell>
        </row>
        <row r="1093">
          <cell r="K1093">
            <v>0</v>
          </cell>
        </row>
        <row r="1094">
          <cell r="G1094">
            <v>0</v>
          </cell>
        </row>
        <row r="1094">
          <cell r="K1094">
            <v>0</v>
          </cell>
        </row>
        <row r="1095">
          <cell r="G1095">
            <v>0</v>
          </cell>
        </row>
        <row r="1095">
          <cell r="K1095">
            <v>0</v>
          </cell>
        </row>
        <row r="1096">
          <cell r="G1096">
            <v>0</v>
          </cell>
        </row>
        <row r="1096">
          <cell r="K1096">
            <v>0</v>
          </cell>
        </row>
        <row r="1097">
          <cell r="G1097">
            <v>1317</v>
          </cell>
        </row>
        <row r="1097">
          <cell r="K1097">
            <v>8000</v>
          </cell>
        </row>
        <row r="1098">
          <cell r="G1098">
            <v>0</v>
          </cell>
        </row>
        <row r="1098">
          <cell r="K1098">
            <v>15000</v>
          </cell>
        </row>
        <row r="1099">
          <cell r="G1099">
            <v>0</v>
          </cell>
        </row>
        <row r="1099">
          <cell r="K1099">
            <v>0</v>
          </cell>
        </row>
        <row r="1100">
          <cell r="G1100">
            <v>0</v>
          </cell>
        </row>
        <row r="1100">
          <cell r="K1100">
            <v>0</v>
          </cell>
        </row>
        <row r="1101">
          <cell r="G1101">
            <v>0</v>
          </cell>
        </row>
        <row r="1101">
          <cell r="K1101">
            <v>0</v>
          </cell>
        </row>
        <row r="1102">
          <cell r="G1102">
            <v>0</v>
          </cell>
        </row>
        <row r="1102">
          <cell r="K1102">
            <v>0</v>
          </cell>
        </row>
        <row r="1103">
          <cell r="G1103">
            <v>0</v>
          </cell>
        </row>
        <row r="1103">
          <cell r="K1103">
            <v>0</v>
          </cell>
        </row>
        <row r="1104">
          <cell r="G1104">
            <v>0</v>
          </cell>
        </row>
        <row r="1104">
          <cell r="K1104">
            <v>0</v>
          </cell>
        </row>
        <row r="1105">
          <cell r="G1105">
            <v>0</v>
          </cell>
        </row>
        <row r="1105">
          <cell r="K1105">
            <v>0</v>
          </cell>
        </row>
        <row r="1106">
          <cell r="G1106">
            <v>0</v>
          </cell>
        </row>
        <row r="1106">
          <cell r="K1106">
            <v>0</v>
          </cell>
        </row>
        <row r="1107">
          <cell r="G1107">
            <v>0</v>
          </cell>
        </row>
        <row r="1107">
          <cell r="K1107">
            <v>0</v>
          </cell>
        </row>
        <row r="1108">
          <cell r="G1108">
            <v>0</v>
          </cell>
        </row>
        <row r="1108">
          <cell r="K1108">
            <v>0</v>
          </cell>
        </row>
        <row r="1109">
          <cell r="G1109">
            <v>0</v>
          </cell>
        </row>
        <row r="1109">
          <cell r="K1109">
            <v>0</v>
          </cell>
        </row>
        <row r="1110">
          <cell r="G1110">
            <v>0</v>
          </cell>
        </row>
        <row r="1110">
          <cell r="K1110">
            <v>0</v>
          </cell>
        </row>
        <row r="1111">
          <cell r="G1111">
            <v>0</v>
          </cell>
        </row>
        <row r="1111">
          <cell r="K1111">
            <v>0</v>
          </cell>
        </row>
        <row r="1112">
          <cell r="G1112">
            <v>0</v>
          </cell>
        </row>
        <row r="1112">
          <cell r="K1112">
            <v>0</v>
          </cell>
        </row>
        <row r="1113">
          <cell r="G1113">
            <v>0</v>
          </cell>
        </row>
        <row r="1113">
          <cell r="K1113">
            <v>0</v>
          </cell>
        </row>
        <row r="1114">
          <cell r="G1114">
            <v>0</v>
          </cell>
        </row>
        <row r="1114">
          <cell r="K1114">
            <v>0</v>
          </cell>
        </row>
        <row r="1115">
          <cell r="G1115">
            <v>0</v>
          </cell>
        </row>
        <row r="1115">
          <cell r="K1115">
            <v>0</v>
          </cell>
        </row>
        <row r="1116">
          <cell r="G1116">
            <v>0</v>
          </cell>
        </row>
        <row r="1116">
          <cell r="K1116">
            <v>0</v>
          </cell>
        </row>
        <row r="1117">
          <cell r="G1117">
            <v>0</v>
          </cell>
        </row>
        <row r="1117">
          <cell r="K1117">
            <v>0</v>
          </cell>
        </row>
        <row r="1118">
          <cell r="G1118">
            <v>0</v>
          </cell>
        </row>
        <row r="1118">
          <cell r="K1118">
            <v>0</v>
          </cell>
        </row>
        <row r="1119">
          <cell r="G1119">
            <v>0</v>
          </cell>
        </row>
        <row r="1119">
          <cell r="K1119">
            <v>0</v>
          </cell>
        </row>
        <row r="1120">
          <cell r="G1120">
            <v>0</v>
          </cell>
        </row>
        <row r="1120">
          <cell r="K1120">
            <v>0</v>
          </cell>
        </row>
        <row r="1121">
          <cell r="G1121">
            <v>536</v>
          </cell>
        </row>
        <row r="1121">
          <cell r="K1121">
            <v>536</v>
          </cell>
        </row>
        <row r="1122">
          <cell r="G1122">
            <v>0</v>
          </cell>
        </row>
        <row r="1122">
          <cell r="K1122">
            <v>0</v>
          </cell>
        </row>
        <row r="1123">
          <cell r="G1123">
            <v>0</v>
          </cell>
        </row>
        <row r="1123">
          <cell r="K1123">
            <v>0</v>
          </cell>
        </row>
        <row r="1124">
          <cell r="G1124">
            <v>0</v>
          </cell>
        </row>
        <row r="1124">
          <cell r="K1124">
            <v>0</v>
          </cell>
        </row>
        <row r="1125">
          <cell r="G1125">
            <v>0</v>
          </cell>
        </row>
        <row r="1125">
          <cell r="K1125">
            <v>0</v>
          </cell>
        </row>
        <row r="1126">
          <cell r="G1126">
            <v>0</v>
          </cell>
        </row>
        <row r="1126">
          <cell r="K1126">
            <v>0</v>
          </cell>
        </row>
        <row r="1127">
          <cell r="G1127">
            <v>0</v>
          </cell>
        </row>
        <row r="1127">
          <cell r="K1127">
            <v>0</v>
          </cell>
        </row>
        <row r="1128">
          <cell r="G1128">
            <v>0</v>
          </cell>
        </row>
        <row r="1128">
          <cell r="K1128">
            <v>0</v>
          </cell>
        </row>
        <row r="1129">
          <cell r="G1129">
            <v>0</v>
          </cell>
        </row>
        <row r="1129">
          <cell r="K1129">
            <v>0</v>
          </cell>
        </row>
        <row r="1130">
          <cell r="G1130">
            <v>0</v>
          </cell>
        </row>
        <row r="1130">
          <cell r="K1130">
            <v>0</v>
          </cell>
        </row>
        <row r="1131">
          <cell r="G1131">
            <v>0</v>
          </cell>
        </row>
        <row r="1131">
          <cell r="K1131">
            <v>0</v>
          </cell>
        </row>
        <row r="1132">
          <cell r="G1132">
            <v>0</v>
          </cell>
        </row>
        <row r="1132">
          <cell r="K1132">
            <v>0</v>
          </cell>
        </row>
        <row r="1133">
          <cell r="G1133">
            <v>0</v>
          </cell>
        </row>
        <row r="1133">
          <cell r="K1133">
            <v>0</v>
          </cell>
        </row>
        <row r="1134">
          <cell r="G1134">
            <v>0</v>
          </cell>
        </row>
        <row r="1134">
          <cell r="K1134">
            <v>0</v>
          </cell>
        </row>
        <row r="1135">
          <cell r="G1135">
            <v>0</v>
          </cell>
        </row>
        <row r="1135">
          <cell r="K1135">
            <v>0</v>
          </cell>
        </row>
        <row r="1136">
          <cell r="G1136">
            <v>0</v>
          </cell>
        </row>
        <row r="1136">
          <cell r="K1136">
            <v>0</v>
          </cell>
        </row>
        <row r="1137">
          <cell r="G1137">
            <v>0</v>
          </cell>
        </row>
        <row r="1137">
          <cell r="K1137">
            <v>0</v>
          </cell>
        </row>
        <row r="1138">
          <cell r="G1138">
            <v>0</v>
          </cell>
        </row>
        <row r="1138">
          <cell r="K1138">
            <v>0</v>
          </cell>
        </row>
        <row r="1139">
          <cell r="G1139">
            <v>0</v>
          </cell>
        </row>
        <row r="1139">
          <cell r="K1139">
            <v>0</v>
          </cell>
        </row>
        <row r="1140">
          <cell r="G1140">
            <v>0</v>
          </cell>
        </row>
        <row r="1140">
          <cell r="K1140">
            <v>0</v>
          </cell>
        </row>
        <row r="1141">
          <cell r="G1141">
            <v>0</v>
          </cell>
        </row>
        <row r="1141">
          <cell r="K1141">
            <v>0</v>
          </cell>
        </row>
        <row r="1142">
          <cell r="G1142">
            <v>0</v>
          </cell>
        </row>
        <row r="1142">
          <cell r="K1142">
            <v>0</v>
          </cell>
        </row>
        <row r="1143">
          <cell r="G1143">
            <v>0</v>
          </cell>
        </row>
        <row r="1143">
          <cell r="K1143">
            <v>0</v>
          </cell>
        </row>
        <row r="1144">
          <cell r="G1144">
            <v>0</v>
          </cell>
        </row>
        <row r="1144">
          <cell r="K1144">
            <v>0</v>
          </cell>
        </row>
        <row r="1145">
          <cell r="G1145">
            <v>0</v>
          </cell>
        </row>
        <row r="1145">
          <cell r="K1145">
            <v>0</v>
          </cell>
        </row>
        <row r="1146">
          <cell r="G1146">
            <v>0</v>
          </cell>
        </row>
        <row r="1146">
          <cell r="K1146">
            <v>0</v>
          </cell>
        </row>
        <row r="1147">
          <cell r="G1147">
            <v>0</v>
          </cell>
        </row>
        <row r="1147">
          <cell r="K1147">
            <v>0</v>
          </cell>
        </row>
        <row r="1148">
          <cell r="G1148">
            <v>0</v>
          </cell>
        </row>
        <row r="1148">
          <cell r="K1148">
            <v>0</v>
          </cell>
        </row>
        <row r="1149">
          <cell r="G1149">
            <v>0</v>
          </cell>
        </row>
        <row r="1149">
          <cell r="K1149">
            <v>0</v>
          </cell>
        </row>
        <row r="1150">
          <cell r="G1150">
            <v>0</v>
          </cell>
        </row>
        <row r="1150">
          <cell r="K1150">
            <v>0</v>
          </cell>
        </row>
        <row r="1151">
          <cell r="G1151">
            <v>0</v>
          </cell>
        </row>
        <row r="1151">
          <cell r="K1151">
            <v>0</v>
          </cell>
        </row>
        <row r="1152">
          <cell r="G1152">
            <v>0</v>
          </cell>
        </row>
        <row r="1152">
          <cell r="K1152">
            <v>0</v>
          </cell>
        </row>
        <row r="1153">
          <cell r="G1153">
            <v>57</v>
          </cell>
        </row>
        <row r="1153">
          <cell r="K1153">
            <v>285</v>
          </cell>
        </row>
        <row r="1154">
          <cell r="G1154">
            <v>0</v>
          </cell>
        </row>
        <row r="1154">
          <cell r="K1154">
            <v>0</v>
          </cell>
        </row>
        <row r="1155">
          <cell r="G1155">
            <v>0</v>
          </cell>
        </row>
        <row r="1155">
          <cell r="K1155">
            <v>0</v>
          </cell>
        </row>
        <row r="1156">
          <cell r="G1156">
            <v>0</v>
          </cell>
        </row>
        <row r="1156">
          <cell r="K1156">
            <v>0</v>
          </cell>
        </row>
        <row r="1157">
          <cell r="G1157">
            <v>0</v>
          </cell>
        </row>
        <row r="1157">
          <cell r="K1157">
            <v>0</v>
          </cell>
        </row>
        <row r="1158">
          <cell r="G1158">
            <v>0</v>
          </cell>
        </row>
        <row r="1158">
          <cell r="K1158">
            <v>0</v>
          </cell>
        </row>
        <row r="1159">
          <cell r="G1159">
            <v>0</v>
          </cell>
        </row>
        <row r="1159">
          <cell r="K1159">
            <v>0</v>
          </cell>
        </row>
        <row r="1160">
          <cell r="G1160">
            <v>0</v>
          </cell>
        </row>
        <row r="1160">
          <cell r="K1160">
            <v>0</v>
          </cell>
        </row>
        <row r="1161">
          <cell r="G1161">
            <v>0</v>
          </cell>
        </row>
        <row r="1161">
          <cell r="K1161">
            <v>0</v>
          </cell>
        </row>
        <row r="1162">
          <cell r="G1162">
            <v>0</v>
          </cell>
        </row>
        <row r="1162">
          <cell r="K1162">
            <v>0</v>
          </cell>
        </row>
        <row r="1163">
          <cell r="G1163">
            <v>0</v>
          </cell>
        </row>
        <row r="1163">
          <cell r="K1163">
            <v>0</v>
          </cell>
        </row>
        <row r="1164">
          <cell r="G1164">
            <v>0</v>
          </cell>
        </row>
        <row r="1164">
          <cell r="K1164">
            <v>0</v>
          </cell>
        </row>
        <row r="1165">
          <cell r="G1165">
            <v>0</v>
          </cell>
        </row>
        <row r="1165">
          <cell r="K1165">
            <v>0</v>
          </cell>
        </row>
        <row r="1166">
          <cell r="G1166">
            <v>312</v>
          </cell>
        </row>
        <row r="1166">
          <cell r="K1166">
            <v>278</v>
          </cell>
        </row>
        <row r="1167">
          <cell r="G1167">
            <v>0</v>
          </cell>
        </row>
        <row r="1167">
          <cell r="K1167">
            <v>0</v>
          </cell>
        </row>
        <row r="1168">
          <cell r="G1168">
            <v>0</v>
          </cell>
        </row>
        <row r="1168">
          <cell r="K1168">
            <v>0</v>
          </cell>
        </row>
        <row r="1169">
          <cell r="G1169">
            <v>0</v>
          </cell>
        </row>
        <row r="1169">
          <cell r="K1169">
            <v>0</v>
          </cell>
        </row>
        <row r="1170">
          <cell r="G1170">
            <v>0</v>
          </cell>
        </row>
        <row r="1170">
          <cell r="K1170">
            <v>0</v>
          </cell>
        </row>
        <row r="1171">
          <cell r="G1171">
            <v>0</v>
          </cell>
        </row>
        <row r="1171">
          <cell r="K1171">
            <v>0</v>
          </cell>
        </row>
        <row r="1172">
          <cell r="G1172">
            <v>0</v>
          </cell>
        </row>
        <row r="1172">
          <cell r="K1172">
            <v>0</v>
          </cell>
        </row>
        <row r="1173">
          <cell r="G1173">
            <v>0</v>
          </cell>
        </row>
        <row r="1173">
          <cell r="K1173">
            <v>0</v>
          </cell>
        </row>
        <row r="1174">
          <cell r="G1174">
            <v>0</v>
          </cell>
        </row>
        <row r="1174">
          <cell r="K1174">
            <v>0</v>
          </cell>
        </row>
        <row r="1175">
          <cell r="G1175">
            <v>0</v>
          </cell>
        </row>
        <row r="1175">
          <cell r="K1175">
            <v>0</v>
          </cell>
        </row>
        <row r="1176">
          <cell r="G1176">
            <v>0</v>
          </cell>
        </row>
        <row r="1176">
          <cell r="K1176">
            <v>0</v>
          </cell>
        </row>
        <row r="1177">
          <cell r="G1177">
            <v>0</v>
          </cell>
        </row>
        <row r="1177">
          <cell r="K1177">
            <v>0</v>
          </cell>
        </row>
        <row r="1178">
          <cell r="G1178">
            <v>0</v>
          </cell>
        </row>
        <row r="1178">
          <cell r="K1178">
            <v>0</v>
          </cell>
        </row>
        <row r="1179">
          <cell r="G1179">
            <v>0</v>
          </cell>
        </row>
        <row r="1179">
          <cell r="K1179">
            <v>0</v>
          </cell>
        </row>
        <row r="1180">
          <cell r="G1180">
            <v>0</v>
          </cell>
        </row>
        <row r="1180">
          <cell r="K1180">
            <v>0</v>
          </cell>
        </row>
        <row r="1181">
          <cell r="G1181">
            <v>0</v>
          </cell>
        </row>
        <row r="1181">
          <cell r="K1181">
            <v>0</v>
          </cell>
        </row>
        <row r="1182">
          <cell r="G1182">
            <v>0</v>
          </cell>
        </row>
        <row r="1182">
          <cell r="K1182">
            <v>0</v>
          </cell>
        </row>
        <row r="1183">
          <cell r="G1183">
            <v>0</v>
          </cell>
        </row>
        <row r="1183">
          <cell r="K1183">
            <v>0</v>
          </cell>
        </row>
        <row r="1184">
          <cell r="G1184">
            <v>0</v>
          </cell>
        </row>
        <row r="1184">
          <cell r="K1184">
            <v>0</v>
          </cell>
        </row>
        <row r="1185">
          <cell r="G1185">
            <v>0</v>
          </cell>
        </row>
        <row r="1185">
          <cell r="K1185">
            <v>0</v>
          </cell>
        </row>
        <row r="1186">
          <cell r="G1186">
            <v>0</v>
          </cell>
        </row>
        <row r="1186">
          <cell r="K1186">
            <v>0</v>
          </cell>
        </row>
        <row r="1187">
          <cell r="G1187">
            <v>0</v>
          </cell>
        </row>
        <row r="1187">
          <cell r="K1187">
            <v>0</v>
          </cell>
        </row>
        <row r="1188">
          <cell r="G1188">
            <v>0</v>
          </cell>
        </row>
        <row r="1188">
          <cell r="K1188">
            <v>0</v>
          </cell>
        </row>
        <row r="1189">
          <cell r="G1189">
            <v>0</v>
          </cell>
        </row>
        <row r="1189">
          <cell r="K1189">
            <v>0</v>
          </cell>
        </row>
        <row r="1190">
          <cell r="G1190">
            <v>0</v>
          </cell>
        </row>
        <row r="1190">
          <cell r="K1190">
            <v>0</v>
          </cell>
        </row>
        <row r="1191">
          <cell r="G1191">
            <v>584</v>
          </cell>
        </row>
        <row r="1191">
          <cell r="K1191">
            <v>538</v>
          </cell>
        </row>
        <row r="1192">
          <cell r="G1192">
            <v>0</v>
          </cell>
        </row>
        <row r="1192">
          <cell r="K1192">
            <v>0</v>
          </cell>
        </row>
        <row r="1193">
          <cell r="G1193">
            <v>0</v>
          </cell>
        </row>
        <row r="1193">
          <cell r="K1193">
            <v>0</v>
          </cell>
        </row>
        <row r="1194">
          <cell r="G1194">
            <v>0</v>
          </cell>
        </row>
        <row r="1194">
          <cell r="K1194">
            <v>0</v>
          </cell>
        </row>
        <row r="1195">
          <cell r="G1195">
            <v>0</v>
          </cell>
        </row>
        <row r="1195">
          <cell r="K1195">
            <v>0</v>
          </cell>
        </row>
        <row r="1196">
          <cell r="G1196">
            <v>46</v>
          </cell>
        </row>
        <row r="1196">
          <cell r="K1196">
            <v>47</v>
          </cell>
        </row>
        <row r="1197">
          <cell r="G1197">
            <v>15</v>
          </cell>
        </row>
        <row r="1197">
          <cell r="K1197">
            <v>15</v>
          </cell>
        </row>
        <row r="1198">
          <cell r="G1198">
            <v>0</v>
          </cell>
        </row>
        <row r="1198">
          <cell r="K1198">
            <v>0</v>
          </cell>
        </row>
        <row r="1199">
          <cell r="G1199">
            <v>0</v>
          </cell>
        </row>
        <row r="1199">
          <cell r="K1199">
            <v>0</v>
          </cell>
        </row>
        <row r="1200">
          <cell r="G1200">
            <v>0</v>
          </cell>
        </row>
        <row r="1200">
          <cell r="K1200">
            <v>23</v>
          </cell>
        </row>
        <row r="1201">
          <cell r="G1201">
            <v>0</v>
          </cell>
        </row>
        <row r="1201">
          <cell r="K1201">
            <v>0</v>
          </cell>
        </row>
        <row r="1202">
          <cell r="G1202">
            <v>0</v>
          </cell>
        </row>
        <row r="1202">
          <cell r="K1202">
            <v>0</v>
          </cell>
        </row>
        <row r="1203">
          <cell r="G1203">
            <v>0</v>
          </cell>
        </row>
        <row r="1203">
          <cell r="K1203">
            <v>0</v>
          </cell>
        </row>
        <row r="1204">
          <cell r="G1204">
            <v>0</v>
          </cell>
        </row>
        <row r="1204">
          <cell r="K1204">
            <v>0</v>
          </cell>
        </row>
        <row r="1205">
          <cell r="G1205">
            <v>0</v>
          </cell>
        </row>
        <row r="1205">
          <cell r="K1205">
            <v>0</v>
          </cell>
        </row>
        <row r="1206">
          <cell r="G1206">
            <v>97</v>
          </cell>
        </row>
        <row r="1206">
          <cell r="K1206">
            <v>10</v>
          </cell>
        </row>
        <row r="1207">
          <cell r="G1207">
            <v>0</v>
          </cell>
        </row>
        <row r="1207">
          <cell r="K1207">
            <v>0</v>
          </cell>
        </row>
        <row r="1208">
          <cell r="G1208">
            <v>0</v>
          </cell>
        </row>
        <row r="1208">
          <cell r="K1208">
            <v>0</v>
          </cell>
        </row>
        <row r="1209">
          <cell r="G1209">
            <v>0</v>
          </cell>
        </row>
        <row r="1209">
          <cell r="K1209">
            <v>0</v>
          </cell>
        </row>
        <row r="1210">
          <cell r="G1210">
            <v>0</v>
          </cell>
        </row>
        <row r="1210">
          <cell r="K1210">
            <v>0</v>
          </cell>
        </row>
        <row r="1211">
          <cell r="G1211">
            <v>0</v>
          </cell>
        </row>
        <row r="1211">
          <cell r="K1211">
            <v>0</v>
          </cell>
        </row>
        <row r="1212">
          <cell r="G1212">
            <v>0</v>
          </cell>
        </row>
        <row r="1212">
          <cell r="K1212">
            <v>0</v>
          </cell>
        </row>
        <row r="1213">
          <cell r="G1213">
            <v>0</v>
          </cell>
        </row>
        <row r="1213">
          <cell r="K1213">
            <v>0</v>
          </cell>
        </row>
        <row r="1214">
          <cell r="G1214">
            <v>0</v>
          </cell>
        </row>
        <row r="1214">
          <cell r="K1214">
            <v>0</v>
          </cell>
        </row>
        <row r="1215">
          <cell r="G1215">
            <v>0</v>
          </cell>
        </row>
        <row r="1215">
          <cell r="K1215">
            <v>0</v>
          </cell>
        </row>
        <row r="1216">
          <cell r="G1216">
            <v>0</v>
          </cell>
        </row>
        <row r="1216">
          <cell r="K1216">
            <v>0</v>
          </cell>
        </row>
        <row r="1217">
          <cell r="G1217">
            <v>0</v>
          </cell>
        </row>
        <row r="1217">
          <cell r="K1217">
            <v>0</v>
          </cell>
        </row>
        <row r="1218">
          <cell r="G1218">
            <v>0</v>
          </cell>
        </row>
        <row r="1218">
          <cell r="K1218">
            <v>0</v>
          </cell>
        </row>
        <row r="1219">
          <cell r="G1219">
            <v>0</v>
          </cell>
        </row>
        <row r="1219">
          <cell r="K1219">
            <v>700</v>
          </cell>
        </row>
        <row r="1220">
          <cell r="G1220">
            <v>0</v>
          </cell>
        </row>
        <row r="1220">
          <cell r="K1220">
            <v>0</v>
          </cell>
        </row>
        <row r="1221">
          <cell r="G1221">
            <v>430</v>
          </cell>
        </row>
        <row r="1221">
          <cell r="K1221">
            <v>411</v>
          </cell>
        </row>
        <row r="1222">
          <cell r="G1222">
            <v>0</v>
          </cell>
        </row>
        <row r="1222">
          <cell r="K1222">
            <v>0</v>
          </cell>
        </row>
        <row r="1223">
          <cell r="G1223">
            <v>0</v>
          </cell>
        </row>
        <row r="1223">
          <cell r="K1223">
            <v>0</v>
          </cell>
        </row>
        <row r="1224">
          <cell r="G1224">
            <v>0</v>
          </cell>
        </row>
        <row r="1224">
          <cell r="K1224">
            <v>0</v>
          </cell>
        </row>
        <row r="1225">
          <cell r="G1225">
            <v>0</v>
          </cell>
        </row>
        <row r="1225">
          <cell r="K1225">
            <v>0</v>
          </cell>
        </row>
        <row r="1226">
          <cell r="G1226">
            <v>0</v>
          </cell>
        </row>
        <row r="1226">
          <cell r="K1226">
            <v>0</v>
          </cell>
        </row>
        <row r="1227">
          <cell r="G1227">
            <v>0</v>
          </cell>
        </row>
        <row r="1227">
          <cell r="K1227">
            <v>0</v>
          </cell>
        </row>
        <row r="1228">
          <cell r="G1228">
            <v>0</v>
          </cell>
        </row>
        <row r="1228">
          <cell r="K1228">
            <v>0</v>
          </cell>
        </row>
        <row r="1229">
          <cell r="G1229">
            <v>0</v>
          </cell>
        </row>
        <row r="1229">
          <cell r="K1229">
            <v>0</v>
          </cell>
        </row>
        <row r="1230">
          <cell r="G1230">
            <v>0</v>
          </cell>
        </row>
        <row r="1230">
          <cell r="K1230">
            <v>0</v>
          </cell>
        </row>
        <row r="1231">
          <cell r="G1231">
            <v>0</v>
          </cell>
        </row>
        <row r="1231">
          <cell r="K1231">
            <v>0</v>
          </cell>
        </row>
        <row r="1232">
          <cell r="G1232">
            <v>0</v>
          </cell>
        </row>
        <row r="1232">
          <cell r="K1232">
            <v>0</v>
          </cell>
        </row>
        <row r="1233">
          <cell r="G1233">
            <v>0</v>
          </cell>
        </row>
        <row r="1233">
          <cell r="K1233">
            <v>0</v>
          </cell>
        </row>
        <row r="1234">
          <cell r="G1234">
            <v>0</v>
          </cell>
        </row>
        <row r="1234">
          <cell r="K1234">
            <v>0</v>
          </cell>
        </row>
        <row r="1235">
          <cell r="G1235">
            <v>0</v>
          </cell>
        </row>
        <row r="1235">
          <cell r="K1235">
            <v>0</v>
          </cell>
        </row>
        <row r="1236">
          <cell r="G1236">
            <v>0</v>
          </cell>
        </row>
        <row r="1236">
          <cell r="K1236">
            <v>0</v>
          </cell>
        </row>
        <row r="1237">
          <cell r="G1237">
            <v>0</v>
          </cell>
        </row>
        <row r="1237">
          <cell r="K1237">
            <v>0</v>
          </cell>
        </row>
        <row r="1238">
          <cell r="G1238">
            <v>0</v>
          </cell>
        </row>
        <row r="1238">
          <cell r="K1238">
            <v>0</v>
          </cell>
        </row>
        <row r="1239">
          <cell r="G1239">
            <v>0</v>
          </cell>
        </row>
        <row r="1239">
          <cell r="K1239">
            <v>0</v>
          </cell>
        </row>
        <row r="1240">
          <cell r="G1240">
            <v>0</v>
          </cell>
        </row>
        <row r="1240">
          <cell r="K1240">
            <v>0</v>
          </cell>
        </row>
        <row r="1241">
          <cell r="G1241">
            <v>0</v>
          </cell>
        </row>
        <row r="1241">
          <cell r="K1241">
            <v>0</v>
          </cell>
        </row>
        <row r="1242">
          <cell r="G1242">
            <v>0</v>
          </cell>
        </row>
        <row r="1242">
          <cell r="K1242">
            <v>0</v>
          </cell>
        </row>
        <row r="1243">
          <cell r="G1243">
            <v>0</v>
          </cell>
        </row>
        <row r="1243">
          <cell r="K1243">
            <v>0</v>
          </cell>
        </row>
        <row r="1244">
          <cell r="G1244">
            <v>0</v>
          </cell>
        </row>
        <row r="1244">
          <cell r="K1244">
            <v>0</v>
          </cell>
        </row>
        <row r="1245">
          <cell r="G1245">
            <v>0</v>
          </cell>
        </row>
        <row r="1245">
          <cell r="K1245">
            <v>0</v>
          </cell>
        </row>
        <row r="1246">
          <cell r="G1246">
            <v>0</v>
          </cell>
        </row>
        <row r="1246">
          <cell r="K1246">
            <v>0</v>
          </cell>
        </row>
        <row r="1247">
          <cell r="G1247">
            <v>0</v>
          </cell>
        </row>
        <row r="1247">
          <cell r="K1247">
            <v>0</v>
          </cell>
        </row>
        <row r="1248">
          <cell r="G1248">
            <v>0</v>
          </cell>
        </row>
        <row r="1248">
          <cell r="K1248">
            <v>0</v>
          </cell>
        </row>
        <row r="1249">
          <cell r="G1249">
            <v>0</v>
          </cell>
        </row>
        <row r="1249">
          <cell r="K1249">
            <v>0</v>
          </cell>
        </row>
        <row r="1250">
          <cell r="G1250">
            <v>0</v>
          </cell>
        </row>
        <row r="1250">
          <cell r="K1250">
            <v>0</v>
          </cell>
        </row>
        <row r="1251">
          <cell r="G1251">
            <v>0</v>
          </cell>
        </row>
        <row r="1251">
          <cell r="K1251">
            <v>0</v>
          </cell>
        </row>
        <row r="1252">
          <cell r="G1252">
            <v>0</v>
          </cell>
        </row>
        <row r="1252">
          <cell r="K1252">
            <v>0</v>
          </cell>
        </row>
        <row r="1253">
          <cell r="G1253">
            <v>0</v>
          </cell>
        </row>
        <row r="1253">
          <cell r="K1253">
            <v>0</v>
          </cell>
        </row>
        <row r="1254">
          <cell r="G1254">
            <v>0</v>
          </cell>
        </row>
        <row r="1254">
          <cell r="K1254">
            <v>0</v>
          </cell>
        </row>
        <row r="1255">
          <cell r="G1255">
            <v>0</v>
          </cell>
        </row>
        <row r="1255">
          <cell r="K1255">
            <v>0</v>
          </cell>
        </row>
        <row r="1256">
          <cell r="G1256">
            <v>0</v>
          </cell>
        </row>
        <row r="1256">
          <cell r="K1256">
            <v>0</v>
          </cell>
        </row>
        <row r="1257">
          <cell r="G1257">
            <v>0</v>
          </cell>
        </row>
        <row r="1257">
          <cell r="K1257">
            <v>0</v>
          </cell>
        </row>
        <row r="1258">
          <cell r="G1258">
            <v>0</v>
          </cell>
        </row>
        <row r="1258">
          <cell r="K1258">
            <v>0</v>
          </cell>
        </row>
        <row r="1259">
          <cell r="G1259">
            <v>0</v>
          </cell>
        </row>
        <row r="1259">
          <cell r="K1259">
            <v>0</v>
          </cell>
        </row>
        <row r="1260">
          <cell r="G1260">
            <v>0</v>
          </cell>
        </row>
        <row r="1260">
          <cell r="K1260">
            <v>0</v>
          </cell>
        </row>
        <row r="1261">
          <cell r="G1261">
            <v>0</v>
          </cell>
        </row>
        <row r="1261">
          <cell r="K1261">
            <v>0</v>
          </cell>
        </row>
        <row r="1262">
          <cell r="G1262">
            <v>0</v>
          </cell>
        </row>
        <row r="1262">
          <cell r="K1262">
            <v>0</v>
          </cell>
        </row>
        <row r="1263">
          <cell r="G1263">
            <v>0</v>
          </cell>
        </row>
        <row r="1263">
          <cell r="K1263">
            <v>0</v>
          </cell>
        </row>
        <row r="1264">
          <cell r="G1264">
            <v>0</v>
          </cell>
        </row>
        <row r="1264">
          <cell r="K1264">
            <v>0</v>
          </cell>
        </row>
        <row r="1265">
          <cell r="G1265">
            <v>0</v>
          </cell>
        </row>
        <row r="1265">
          <cell r="K1265">
            <v>0</v>
          </cell>
        </row>
        <row r="1266">
          <cell r="G1266">
            <v>0</v>
          </cell>
        </row>
        <row r="1266">
          <cell r="K1266">
            <v>0</v>
          </cell>
        </row>
        <row r="1267">
          <cell r="G1267">
            <v>0</v>
          </cell>
        </row>
        <row r="1267">
          <cell r="K1267">
            <v>0</v>
          </cell>
        </row>
        <row r="1268">
          <cell r="G1268">
            <v>0</v>
          </cell>
        </row>
        <row r="1268">
          <cell r="K1268">
            <v>0</v>
          </cell>
        </row>
        <row r="1269">
          <cell r="G1269">
            <v>0</v>
          </cell>
        </row>
        <row r="1269">
          <cell r="K1269">
            <v>0</v>
          </cell>
        </row>
        <row r="1270">
          <cell r="G1270">
            <v>0</v>
          </cell>
        </row>
        <row r="1270">
          <cell r="K1270">
            <v>0</v>
          </cell>
        </row>
        <row r="1271">
          <cell r="G1271">
            <v>0</v>
          </cell>
        </row>
        <row r="1271">
          <cell r="K1271">
            <v>0</v>
          </cell>
        </row>
        <row r="1272">
          <cell r="G1272">
            <v>0</v>
          </cell>
        </row>
        <row r="1272">
          <cell r="K1272">
            <v>0</v>
          </cell>
        </row>
        <row r="1273">
          <cell r="G1273">
            <v>0</v>
          </cell>
        </row>
        <row r="1273">
          <cell r="K1273">
            <v>0</v>
          </cell>
        </row>
        <row r="1274">
          <cell r="G1274">
            <v>0</v>
          </cell>
        </row>
        <row r="1274">
          <cell r="K1274">
            <v>0</v>
          </cell>
        </row>
        <row r="1275">
          <cell r="G1275">
            <v>0</v>
          </cell>
        </row>
        <row r="1275">
          <cell r="K1275">
            <v>0</v>
          </cell>
        </row>
        <row r="1276">
          <cell r="G1276">
            <v>0</v>
          </cell>
        </row>
        <row r="1276">
          <cell r="K1276">
            <v>0</v>
          </cell>
        </row>
        <row r="1277">
          <cell r="G1277">
            <v>0</v>
          </cell>
        </row>
        <row r="1277">
          <cell r="K1277">
            <v>0</v>
          </cell>
        </row>
        <row r="1278">
          <cell r="G1278">
            <v>0</v>
          </cell>
        </row>
        <row r="1278">
          <cell r="K1278">
            <v>0</v>
          </cell>
        </row>
        <row r="1279">
          <cell r="G1279">
            <v>164</v>
          </cell>
        </row>
        <row r="1279">
          <cell r="K1279">
            <v>328</v>
          </cell>
        </row>
        <row r="1280">
          <cell r="G1280">
            <v>0</v>
          </cell>
        </row>
        <row r="1280">
          <cell r="K1280">
            <v>0</v>
          </cell>
        </row>
        <row r="1281">
          <cell r="G1281">
            <v>34</v>
          </cell>
        </row>
        <row r="1281">
          <cell r="K1281">
            <v>110</v>
          </cell>
        </row>
        <row r="1282">
          <cell r="G1282">
            <v>0</v>
          </cell>
        </row>
        <row r="1282">
          <cell r="K1282">
            <v>0</v>
          </cell>
        </row>
        <row r="1283">
          <cell r="G1283">
            <v>0</v>
          </cell>
        </row>
        <row r="1283">
          <cell r="K1283">
            <v>0</v>
          </cell>
        </row>
        <row r="1284">
          <cell r="G1284">
            <v>0</v>
          </cell>
        </row>
        <row r="1284">
          <cell r="K1284">
            <v>0</v>
          </cell>
        </row>
        <row r="1285">
          <cell r="G1285">
            <v>759</v>
          </cell>
        </row>
        <row r="1285">
          <cell r="K1285">
            <v>904</v>
          </cell>
        </row>
        <row r="1286">
          <cell r="G1286">
            <v>0</v>
          </cell>
        </row>
        <row r="1286">
          <cell r="K1286">
            <v>0</v>
          </cell>
        </row>
        <row r="1287">
          <cell r="G1287">
            <v>0</v>
          </cell>
        </row>
        <row r="1287">
          <cell r="K1287">
            <v>0</v>
          </cell>
        </row>
        <row r="1288">
          <cell r="G1288">
            <v>191</v>
          </cell>
        </row>
        <row r="1288">
          <cell r="K1288">
            <v>198</v>
          </cell>
        </row>
        <row r="1289">
          <cell r="G1289">
            <v>0</v>
          </cell>
        </row>
        <row r="1289">
          <cell r="K1289">
            <v>0</v>
          </cell>
        </row>
        <row r="1290">
          <cell r="G1290">
            <v>0</v>
          </cell>
        </row>
        <row r="1290">
          <cell r="K1290">
            <v>0</v>
          </cell>
        </row>
        <row r="1291">
          <cell r="G1291">
            <v>0</v>
          </cell>
        </row>
        <row r="1291">
          <cell r="K1291">
            <v>0</v>
          </cell>
        </row>
        <row r="1292">
          <cell r="G1292">
            <v>0</v>
          </cell>
        </row>
        <row r="1292">
          <cell r="K1292">
            <v>0</v>
          </cell>
        </row>
        <row r="1293">
          <cell r="G1293">
            <v>0</v>
          </cell>
        </row>
        <row r="1293">
          <cell r="K1293">
            <v>0</v>
          </cell>
        </row>
        <row r="1294">
          <cell r="G1294">
            <v>0</v>
          </cell>
        </row>
        <row r="1294">
          <cell r="K1294">
            <v>0</v>
          </cell>
        </row>
        <row r="1295">
          <cell r="G1295">
            <v>0</v>
          </cell>
        </row>
        <row r="1295">
          <cell r="K1295">
            <v>0</v>
          </cell>
        </row>
        <row r="1296">
          <cell r="G1296">
            <v>0</v>
          </cell>
        </row>
        <row r="1296">
          <cell r="K1296">
            <v>0</v>
          </cell>
        </row>
        <row r="1297">
          <cell r="G1297">
            <v>0</v>
          </cell>
        </row>
        <row r="1297">
          <cell r="K1297">
            <v>0</v>
          </cell>
        </row>
        <row r="1298">
          <cell r="G1298">
            <v>0</v>
          </cell>
        </row>
        <row r="1298">
          <cell r="K1298">
            <v>0</v>
          </cell>
        </row>
        <row r="1299">
          <cell r="G1299">
            <v>0</v>
          </cell>
        </row>
        <row r="1299">
          <cell r="K1299">
            <v>0</v>
          </cell>
        </row>
        <row r="1300">
          <cell r="G1300">
            <v>0</v>
          </cell>
        </row>
        <row r="1300">
          <cell r="K1300">
            <v>0</v>
          </cell>
        </row>
        <row r="1301">
          <cell r="G1301">
            <v>0</v>
          </cell>
        </row>
        <row r="1301">
          <cell r="K1301">
            <v>0</v>
          </cell>
        </row>
        <row r="1302">
          <cell r="G1302">
            <v>0</v>
          </cell>
        </row>
        <row r="1302">
          <cell r="K1302">
            <v>0</v>
          </cell>
        </row>
        <row r="1303">
          <cell r="G1303">
            <v>0</v>
          </cell>
        </row>
        <row r="1303">
          <cell r="K1303">
            <v>0</v>
          </cell>
        </row>
        <row r="1304">
          <cell r="G1304">
            <v>0</v>
          </cell>
        </row>
        <row r="1304">
          <cell r="K1304">
            <v>0</v>
          </cell>
        </row>
        <row r="1305">
          <cell r="G1305">
            <v>0</v>
          </cell>
        </row>
        <row r="1305">
          <cell r="K1305">
            <v>0</v>
          </cell>
        </row>
        <row r="1306">
          <cell r="G1306">
            <v>0</v>
          </cell>
        </row>
        <row r="1306">
          <cell r="K1306">
            <v>0</v>
          </cell>
        </row>
        <row r="1307">
          <cell r="G1307">
            <v>0</v>
          </cell>
        </row>
        <row r="1307">
          <cell r="K1307">
            <v>0</v>
          </cell>
        </row>
        <row r="1308">
          <cell r="G1308">
            <v>0</v>
          </cell>
        </row>
        <row r="1308">
          <cell r="K1308">
            <v>0</v>
          </cell>
        </row>
        <row r="1309">
          <cell r="G1309">
            <v>0</v>
          </cell>
        </row>
        <row r="1309">
          <cell r="K1309">
            <v>0</v>
          </cell>
        </row>
        <row r="1310">
          <cell r="G1310">
            <v>0</v>
          </cell>
        </row>
        <row r="1310">
          <cell r="K1310">
            <v>0</v>
          </cell>
        </row>
        <row r="1311">
          <cell r="G1311">
            <v>0</v>
          </cell>
        </row>
        <row r="1311">
          <cell r="K1311">
            <v>0</v>
          </cell>
        </row>
        <row r="1312">
          <cell r="G1312">
            <v>0</v>
          </cell>
        </row>
        <row r="1312">
          <cell r="K1312">
            <v>0</v>
          </cell>
        </row>
        <row r="1313">
          <cell r="G1313">
            <v>0</v>
          </cell>
        </row>
        <row r="1313">
          <cell r="K1313">
            <v>0</v>
          </cell>
        </row>
        <row r="1314">
          <cell r="G1314">
            <v>0</v>
          </cell>
        </row>
        <row r="1314">
          <cell r="K1314">
            <v>0</v>
          </cell>
        </row>
        <row r="1315">
          <cell r="G1315">
            <v>0</v>
          </cell>
        </row>
        <row r="1315">
          <cell r="K1315">
            <v>0</v>
          </cell>
        </row>
        <row r="1316">
          <cell r="G1316">
            <v>0</v>
          </cell>
        </row>
        <row r="1316">
          <cell r="K1316">
            <v>0</v>
          </cell>
        </row>
        <row r="1317">
          <cell r="G1317">
            <v>0</v>
          </cell>
        </row>
        <row r="1317">
          <cell r="K1317">
            <v>0</v>
          </cell>
        </row>
        <row r="1318">
          <cell r="G1318">
            <v>0</v>
          </cell>
        </row>
        <row r="1318">
          <cell r="K1318">
            <v>0</v>
          </cell>
        </row>
        <row r="1319">
          <cell r="G1319">
            <v>0</v>
          </cell>
        </row>
        <row r="1319">
          <cell r="K1319">
            <v>0</v>
          </cell>
        </row>
        <row r="1320">
          <cell r="G1320">
            <v>0</v>
          </cell>
        </row>
        <row r="1320">
          <cell r="K1320">
            <v>0</v>
          </cell>
        </row>
        <row r="1321">
          <cell r="G1321">
            <v>314</v>
          </cell>
        </row>
        <row r="1321">
          <cell r="K1321">
            <v>0</v>
          </cell>
        </row>
        <row r="1322">
          <cell r="G1322">
            <v>0</v>
          </cell>
        </row>
        <row r="1322">
          <cell r="K1322">
            <v>800</v>
          </cell>
        </row>
        <row r="1323">
          <cell r="G1323">
            <v>0</v>
          </cell>
        </row>
        <row r="1323">
          <cell r="K1323">
            <v>0</v>
          </cell>
        </row>
        <row r="1324">
          <cell r="G1324">
            <v>0</v>
          </cell>
        </row>
        <row r="1324">
          <cell r="K1324">
            <v>0</v>
          </cell>
        </row>
        <row r="1325">
          <cell r="G1325">
            <v>0</v>
          </cell>
        </row>
        <row r="1325">
          <cell r="K1325">
            <v>0</v>
          </cell>
        </row>
        <row r="1326">
          <cell r="G1326">
            <v>0</v>
          </cell>
        </row>
        <row r="1326">
          <cell r="K1326">
            <v>0</v>
          </cell>
        </row>
        <row r="1327">
          <cell r="G1327">
            <v>8211</v>
          </cell>
        </row>
        <row r="1327">
          <cell r="K1327">
            <v>5700</v>
          </cell>
        </row>
        <row r="1328">
          <cell r="G1328">
            <v>0</v>
          </cell>
        </row>
        <row r="1328">
          <cell r="K1328">
            <v>0</v>
          </cell>
        </row>
        <row r="1329">
          <cell r="G1329">
            <v>0</v>
          </cell>
        </row>
        <row r="1329">
          <cell r="K1329">
            <v>0</v>
          </cell>
        </row>
        <row r="1330">
          <cell r="G1330">
            <v>0</v>
          </cell>
        </row>
        <row r="1330">
          <cell r="K1330">
            <v>0</v>
          </cell>
        </row>
        <row r="1331">
          <cell r="G1331">
            <v>0</v>
          </cell>
        </row>
        <row r="1331">
          <cell r="K1331">
            <v>0</v>
          </cell>
        </row>
        <row r="1332">
          <cell r="G1332">
            <v>5584</v>
          </cell>
        </row>
        <row r="1332">
          <cell r="K1332">
            <v>0</v>
          </cell>
        </row>
        <row r="1333">
          <cell r="G1333">
            <v>0</v>
          </cell>
        </row>
        <row r="1333">
          <cell r="K1333">
            <v>0</v>
          </cell>
        </row>
        <row r="1334">
          <cell r="G1334">
            <v>0</v>
          </cell>
        </row>
        <row r="1334">
          <cell r="K1334">
            <v>0</v>
          </cell>
        </row>
        <row r="1335">
          <cell r="G1335">
            <v>0</v>
          </cell>
        </row>
        <row r="1335">
          <cell r="K1335">
            <v>3817</v>
          </cell>
        </row>
        <row r="1336">
          <cell r="G1336">
            <v>0</v>
          </cell>
        </row>
        <row r="1336">
          <cell r="K1336">
            <v>0</v>
          </cell>
        </row>
        <row r="1337">
          <cell r="K1337">
            <v>0</v>
          </cell>
        </row>
        <row r="1338">
          <cell r="K1338">
            <v>0</v>
          </cell>
        </row>
        <row r="1339">
          <cell r="K1339">
            <v>0</v>
          </cell>
        </row>
        <row r="1340">
          <cell r="K1340">
            <v>0</v>
          </cell>
        </row>
        <row r="1341">
          <cell r="K1341">
            <v>0</v>
          </cell>
        </row>
        <row r="1342">
          <cell r="K1342">
            <v>0</v>
          </cell>
        </row>
        <row r="1343">
          <cell r="K1343">
            <v>0</v>
          </cell>
        </row>
        <row r="1344">
          <cell r="K1344">
            <v>0</v>
          </cell>
        </row>
        <row r="1345">
          <cell r="K1345">
            <v>0</v>
          </cell>
        </row>
        <row r="1346">
          <cell r="K1346">
            <v>0</v>
          </cell>
        </row>
        <row r="1347">
          <cell r="K1347">
            <v>0</v>
          </cell>
        </row>
        <row r="1348">
          <cell r="K1348">
            <v>0</v>
          </cell>
        </row>
        <row r="1349">
          <cell r="K1349">
            <v>0</v>
          </cell>
        </row>
        <row r="1350">
          <cell r="K1350">
            <v>0</v>
          </cell>
        </row>
        <row r="1351">
          <cell r="K1351">
            <v>0</v>
          </cell>
        </row>
        <row r="1352">
          <cell r="K1352">
            <v>0</v>
          </cell>
        </row>
        <row r="1353">
          <cell r="K1353">
            <v>0</v>
          </cell>
        </row>
        <row r="1354">
          <cell r="K1354">
            <v>0</v>
          </cell>
        </row>
        <row r="1355">
          <cell r="K1355">
            <v>0</v>
          </cell>
        </row>
        <row r="1356">
          <cell r="K1356">
            <v>0</v>
          </cell>
        </row>
        <row r="1357">
          <cell r="K1357">
            <v>0</v>
          </cell>
        </row>
        <row r="1358">
          <cell r="K1358">
            <v>0</v>
          </cell>
        </row>
        <row r="1359">
          <cell r="K1359">
            <v>0</v>
          </cell>
        </row>
        <row r="1360">
          <cell r="K1360">
            <v>0</v>
          </cell>
        </row>
        <row r="1361">
          <cell r="K1361">
            <v>0</v>
          </cell>
        </row>
        <row r="1362">
          <cell r="K1362">
            <v>0</v>
          </cell>
        </row>
        <row r="1363">
          <cell r="K1363">
            <v>0</v>
          </cell>
        </row>
        <row r="1364">
          <cell r="K1364">
            <v>0</v>
          </cell>
        </row>
        <row r="1365">
          <cell r="K1365">
            <v>0</v>
          </cell>
        </row>
        <row r="1366">
          <cell r="K1366">
            <v>0</v>
          </cell>
        </row>
        <row r="1367">
          <cell r="K1367">
            <v>0</v>
          </cell>
        </row>
        <row r="1368">
          <cell r="K1368">
            <v>0</v>
          </cell>
        </row>
        <row r="1369">
          <cell r="K1369">
            <v>0</v>
          </cell>
        </row>
        <row r="1370">
          <cell r="K1370">
            <v>0</v>
          </cell>
        </row>
        <row r="1371">
          <cell r="K1371">
            <v>0</v>
          </cell>
        </row>
        <row r="1372">
          <cell r="K1372">
            <v>0</v>
          </cell>
        </row>
        <row r="1373">
          <cell r="K1373">
            <v>0</v>
          </cell>
        </row>
        <row r="1374">
          <cell r="K1374">
            <v>0</v>
          </cell>
        </row>
        <row r="1375">
          <cell r="K1375">
            <v>0</v>
          </cell>
        </row>
        <row r="1376">
          <cell r="K1376">
            <v>0</v>
          </cell>
        </row>
        <row r="1377">
          <cell r="K1377">
            <v>0</v>
          </cell>
        </row>
        <row r="1378">
          <cell r="K1378">
            <v>0</v>
          </cell>
        </row>
        <row r="1379">
          <cell r="K1379">
            <v>0</v>
          </cell>
        </row>
        <row r="1380">
          <cell r="K1380">
            <v>0</v>
          </cell>
        </row>
        <row r="1381">
          <cell r="K1381">
            <v>0</v>
          </cell>
        </row>
        <row r="1382">
          <cell r="K1382">
            <v>0</v>
          </cell>
        </row>
        <row r="1383">
          <cell r="K1383">
            <v>0</v>
          </cell>
        </row>
        <row r="1384">
          <cell r="K1384">
            <v>0</v>
          </cell>
        </row>
        <row r="1385">
          <cell r="K1385">
            <v>0</v>
          </cell>
        </row>
        <row r="1386">
          <cell r="K1386">
            <v>0</v>
          </cell>
        </row>
        <row r="1387">
          <cell r="K1387">
            <v>0</v>
          </cell>
        </row>
        <row r="1388">
          <cell r="K1388">
            <v>0</v>
          </cell>
        </row>
        <row r="1389">
          <cell r="K1389">
            <v>0</v>
          </cell>
        </row>
        <row r="1390">
          <cell r="K1390">
            <v>0</v>
          </cell>
        </row>
        <row r="1391">
          <cell r="K1391">
            <v>0</v>
          </cell>
        </row>
        <row r="1392">
          <cell r="K1392">
            <v>0</v>
          </cell>
        </row>
        <row r="1393">
          <cell r="K1393">
            <v>0</v>
          </cell>
        </row>
        <row r="1394">
          <cell r="K1394">
            <v>0</v>
          </cell>
        </row>
        <row r="1395">
          <cell r="K1395">
            <v>0</v>
          </cell>
        </row>
        <row r="1396">
          <cell r="K1396">
            <v>0</v>
          </cell>
        </row>
        <row r="1397">
          <cell r="K1397">
            <v>0</v>
          </cell>
        </row>
        <row r="1398">
          <cell r="K1398">
            <v>0</v>
          </cell>
        </row>
        <row r="1399">
          <cell r="K1399">
            <v>0</v>
          </cell>
        </row>
        <row r="1400">
          <cell r="K1400">
            <v>0</v>
          </cell>
        </row>
        <row r="1401">
          <cell r="K1401">
            <v>0</v>
          </cell>
        </row>
        <row r="1402">
          <cell r="K1402">
            <v>0</v>
          </cell>
        </row>
        <row r="1403">
          <cell r="K1403">
            <v>0</v>
          </cell>
        </row>
        <row r="1404">
          <cell r="K1404">
            <v>0</v>
          </cell>
        </row>
        <row r="1405">
          <cell r="K1405">
            <v>0</v>
          </cell>
        </row>
        <row r="1406">
          <cell r="K1406">
            <v>0</v>
          </cell>
        </row>
        <row r="1407">
          <cell r="K1407">
            <v>0</v>
          </cell>
        </row>
        <row r="1408">
          <cell r="K1408">
            <v>0</v>
          </cell>
        </row>
        <row r="1409">
          <cell r="K1409">
            <v>0</v>
          </cell>
        </row>
        <row r="1410">
          <cell r="K1410">
            <v>0</v>
          </cell>
        </row>
        <row r="1411">
          <cell r="K1411">
            <v>0</v>
          </cell>
        </row>
        <row r="1412">
          <cell r="K1412">
            <v>0</v>
          </cell>
        </row>
        <row r="1413">
          <cell r="K1413">
            <v>0</v>
          </cell>
        </row>
        <row r="1414">
          <cell r="K1414">
            <v>0</v>
          </cell>
        </row>
        <row r="1415">
          <cell r="K1415">
            <v>0</v>
          </cell>
        </row>
        <row r="1416">
          <cell r="K1416">
            <v>0</v>
          </cell>
        </row>
        <row r="1417">
          <cell r="K1417">
            <v>0</v>
          </cell>
        </row>
        <row r="1418">
          <cell r="K1418">
            <v>0</v>
          </cell>
        </row>
        <row r="1419">
          <cell r="K1419">
            <v>0</v>
          </cell>
        </row>
        <row r="1420">
          <cell r="K1420">
            <v>0</v>
          </cell>
        </row>
        <row r="1421">
          <cell r="K1421">
            <v>0</v>
          </cell>
        </row>
        <row r="1422">
          <cell r="K1422">
            <v>0</v>
          </cell>
        </row>
        <row r="1423">
          <cell r="K1423">
            <v>0</v>
          </cell>
        </row>
        <row r="1424">
          <cell r="K1424">
            <v>0</v>
          </cell>
        </row>
        <row r="1425">
          <cell r="K1425">
            <v>0</v>
          </cell>
        </row>
        <row r="1426">
          <cell r="K1426">
            <v>0</v>
          </cell>
        </row>
        <row r="1427">
          <cell r="K1427">
            <v>0</v>
          </cell>
        </row>
        <row r="1428">
          <cell r="K1428">
            <v>0</v>
          </cell>
        </row>
        <row r="1429">
          <cell r="K1429">
            <v>0</v>
          </cell>
        </row>
        <row r="1430">
          <cell r="K1430">
            <v>0</v>
          </cell>
        </row>
        <row r="1431">
          <cell r="K1431">
            <v>0</v>
          </cell>
        </row>
        <row r="1432">
          <cell r="K1432">
            <v>0</v>
          </cell>
        </row>
        <row r="1433">
          <cell r="K1433">
            <v>0</v>
          </cell>
        </row>
        <row r="1434">
          <cell r="K1434">
            <v>0</v>
          </cell>
        </row>
        <row r="1435">
          <cell r="K1435">
            <v>0</v>
          </cell>
        </row>
        <row r="1436">
          <cell r="K1436">
            <v>0</v>
          </cell>
        </row>
        <row r="1437">
          <cell r="K1437">
            <v>0</v>
          </cell>
        </row>
        <row r="1438">
          <cell r="K1438">
            <v>0</v>
          </cell>
        </row>
        <row r="1439">
          <cell r="K1439">
            <v>0</v>
          </cell>
        </row>
        <row r="1440">
          <cell r="K1440">
            <v>0</v>
          </cell>
        </row>
        <row r="1441">
          <cell r="K1441">
            <v>0</v>
          </cell>
        </row>
        <row r="1442">
          <cell r="K1442">
            <v>0</v>
          </cell>
        </row>
        <row r="1443">
          <cell r="K1443">
            <v>0</v>
          </cell>
        </row>
        <row r="1444">
          <cell r="K1444">
            <v>0</v>
          </cell>
        </row>
        <row r="1445">
          <cell r="K1445">
            <v>0</v>
          </cell>
        </row>
        <row r="1446">
          <cell r="K1446">
            <v>0</v>
          </cell>
        </row>
        <row r="1447">
          <cell r="K1447">
            <v>0</v>
          </cell>
        </row>
        <row r="1448">
          <cell r="K1448">
            <v>0</v>
          </cell>
        </row>
        <row r="1449">
          <cell r="K1449">
            <v>0</v>
          </cell>
        </row>
        <row r="1450">
          <cell r="K1450">
            <v>0</v>
          </cell>
        </row>
        <row r="1451">
          <cell r="K1451">
            <v>0</v>
          </cell>
        </row>
        <row r="1452">
          <cell r="K1452">
            <v>0</v>
          </cell>
        </row>
        <row r="1453">
          <cell r="K1453">
            <v>0</v>
          </cell>
        </row>
        <row r="1454">
          <cell r="K1454">
            <v>0</v>
          </cell>
        </row>
        <row r="1455">
          <cell r="K1455">
            <v>0</v>
          </cell>
        </row>
        <row r="1456">
          <cell r="K1456">
            <v>0</v>
          </cell>
        </row>
        <row r="1457">
          <cell r="K1457">
            <v>0</v>
          </cell>
        </row>
        <row r="1458">
          <cell r="K1458">
            <v>0</v>
          </cell>
        </row>
        <row r="1459">
          <cell r="K1459">
            <v>0</v>
          </cell>
        </row>
        <row r="1460">
          <cell r="K1460">
            <v>0</v>
          </cell>
        </row>
        <row r="1461">
          <cell r="K1461">
            <v>0</v>
          </cell>
        </row>
        <row r="1462">
          <cell r="K1462">
            <v>0</v>
          </cell>
        </row>
        <row r="1463">
          <cell r="K1463">
            <v>0</v>
          </cell>
        </row>
        <row r="1464">
          <cell r="K1464">
            <v>0</v>
          </cell>
        </row>
        <row r="1465">
          <cell r="K1465">
            <v>0</v>
          </cell>
        </row>
        <row r="1466">
          <cell r="K1466">
            <v>0</v>
          </cell>
        </row>
        <row r="1467">
          <cell r="K1467">
            <v>0</v>
          </cell>
        </row>
        <row r="1468">
          <cell r="K1468">
            <v>0</v>
          </cell>
        </row>
        <row r="1469">
          <cell r="K1469">
            <v>0</v>
          </cell>
        </row>
        <row r="1470">
          <cell r="K1470">
            <v>0</v>
          </cell>
        </row>
        <row r="1471">
          <cell r="K1471">
            <v>0</v>
          </cell>
        </row>
        <row r="1472">
          <cell r="K1472">
            <v>0</v>
          </cell>
        </row>
        <row r="1473">
          <cell r="K1473">
            <v>0</v>
          </cell>
        </row>
        <row r="1474">
          <cell r="K1474">
            <v>0</v>
          </cell>
        </row>
        <row r="1475">
          <cell r="K1475">
            <v>0</v>
          </cell>
        </row>
        <row r="1476">
          <cell r="K1476">
            <v>0</v>
          </cell>
        </row>
        <row r="1477">
          <cell r="K1477">
            <v>0</v>
          </cell>
        </row>
        <row r="1478">
          <cell r="K1478">
            <v>0</v>
          </cell>
        </row>
        <row r="1479">
          <cell r="K1479">
            <v>0</v>
          </cell>
        </row>
        <row r="1480">
          <cell r="K1480">
            <v>0</v>
          </cell>
        </row>
        <row r="1481">
          <cell r="K1481">
            <v>0</v>
          </cell>
        </row>
        <row r="1482">
          <cell r="K1482">
            <v>0</v>
          </cell>
        </row>
        <row r="1483">
          <cell r="K1483">
            <v>0</v>
          </cell>
        </row>
        <row r="1484">
          <cell r="K1484">
            <v>0</v>
          </cell>
        </row>
        <row r="1485">
          <cell r="K1485">
            <v>0</v>
          </cell>
        </row>
        <row r="1486">
          <cell r="K1486">
            <v>0</v>
          </cell>
        </row>
        <row r="1487">
          <cell r="K1487">
            <v>0</v>
          </cell>
        </row>
        <row r="1488">
          <cell r="K1488">
            <v>0</v>
          </cell>
        </row>
        <row r="1489">
          <cell r="K1489">
            <v>0</v>
          </cell>
        </row>
        <row r="1490">
          <cell r="K1490">
            <v>0</v>
          </cell>
        </row>
        <row r="1491">
          <cell r="K1491">
            <v>0</v>
          </cell>
        </row>
        <row r="1492">
          <cell r="K1492">
            <v>0</v>
          </cell>
        </row>
        <row r="1493">
          <cell r="K1493">
            <v>0</v>
          </cell>
        </row>
        <row r="1494">
          <cell r="K1494">
            <v>0</v>
          </cell>
        </row>
        <row r="1495">
          <cell r="K1495">
            <v>0</v>
          </cell>
        </row>
        <row r="1496">
          <cell r="K1496">
            <v>0</v>
          </cell>
        </row>
        <row r="1497">
          <cell r="K1497">
            <v>0</v>
          </cell>
        </row>
        <row r="1498">
          <cell r="K1498">
            <v>0</v>
          </cell>
        </row>
        <row r="1499">
          <cell r="K1499">
            <v>0</v>
          </cell>
        </row>
        <row r="1500">
          <cell r="K1500">
            <v>0</v>
          </cell>
        </row>
        <row r="1501">
          <cell r="K1501">
            <v>0</v>
          </cell>
        </row>
        <row r="1502">
          <cell r="K1502">
            <v>0</v>
          </cell>
        </row>
        <row r="1503">
          <cell r="K1503">
            <v>0</v>
          </cell>
        </row>
        <row r="1504">
          <cell r="K1504">
            <v>0</v>
          </cell>
        </row>
        <row r="1505">
          <cell r="K1505">
            <v>0</v>
          </cell>
        </row>
        <row r="1506">
          <cell r="K1506">
            <v>0</v>
          </cell>
        </row>
        <row r="1507">
          <cell r="K1507">
            <v>0</v>
          </cell>
        </row>
        <row r="1508">
          <cell r="K1508">
            <v>0</v>
          </cell>
        </row>
        <row r="1509">
          <cell r="K1509">
            <v>0</v>
          </cell>
        </row>
        <row r="1510">
          <cell r="K1510">
            <v>0</v>
          </cell>
        </row>
        <row r="1511">
          <cell r="K1511">
            <v>0</v>
          </cell>
        </row>
        <row r="1512">
          <cell r="K1512">
            <v>0</v>
          </cell>
        </row>
        <row r="1513">
          <cell r="K1513">
            <v>0</v>
          </cell>
        </row>
        <row r="1514">
          <cell r="K1514">
            <v>0</v>
          </cell>
        </row>
        <row r="1515">
          <cell r="K1515">
            <v>0</v>
          </cell>
        </row>
        <row r="1516">
          <cell r="K1516">
            <v>0</v>
          </cell>
        </row>
        <row r="1517">
          <cell r="K1517">
            <v>0</v>
          </cell>
        </row>
        <row r="1518">
          <cell r="K1518">
            <v>0</v>
          </cell>
        </row>
        <row r="1519">
          <cell r="K1519">
            <v>0</v>
          </cell>
        </row>
        <row r="1520">
          <cell r="K1520">
            <v>0</v>
          </cell>
        </row>
        <row r="1521">
          <cell r="K1521">
            <v>0</v>
          </cell>
        </row>
        <row r="1522">
          <cell r="K1522">
            <v>0</v>
          </cell>
        </row>
        <row r="1523">
          <cell r="K1523">
            <v>0</v>
          </cell>
        </row>
        <row r="1524">
          <cell r="K1524">
            <v>0</v>
          </cell>
        </row>
        <row r="1525">
          <cell r="K1525">
            <v>0</v>
          </cell>
        </row>
        <row r="1526">
          <cell r="K1526">
            <v>0</v>
          </cell>
        </row>
        <row r="1527">
          <cell r="K1527">
            <v>0</v>
          </cell>
        </row>
        <row r="1528">
          <cell r="K1528">
            <v>0</v>
          </cell>
        </row>
        <row r="1529">
          <cell r="K1529">
            <v>0</v>
          </cell>
        </row>
        <row r="1530">
          <cell r="K1530">
            <v>0</v>
          </cell>
        </row>
        <row r="1531">
          <cell r="K1531">
            <v>0</v>
          </cell>
        </row>
        <row r="1532">
          <cell r="K1532">
            <v>0</v>
          </cell>
        </row>
        <row r="1533">
          <cell r="K1533">
            <v>0</v>
          </cell>
        </row>
        <row r="1534">
          <cell r="K1534">
            <v>0</v>
          </cell>
        </row>
        <row r="1535">
          <cell r="K1535">
            <v>0</v>
          </cell>
        </row>
        <row r="1536">
          <cell r="K1536">
            <v>0</v>
          </cell>
        </row>
        <row r="1537">
          <cell r="K1537">
            <v>0</v>
          </cell>
        </row>
        <row r="1538">
          <cell r="K1538">
            <v>0</v>
          </cell>
        </row>
        <row r="1539">
          <cell r="K1539">
            <v>0</v>
          </cell>
        </row>
        <row r="1540">
          <cell r="K1540">
            <v>0</v>
          </cell>
        </row>
        <row r="1541">
          <cell r="K1541">
            <v>0</v>
          </cell>
        </row>
        <row r="1542">
          <cell r="K1542">
            <v>0</v>
          </cell>
        </row>
        <row r="1543">
          <cell r="K1543">
            <v>0</v>
          </cell>
        </row>
        <row r="1544">
          <cell r="K1544">
            <v>0</v>
          </cell>
        </row>
        <row r="1545">
          <cell r="K1545">
            <v>0</v>
          </cell>
        </row>
        <row r="1546">
          <cell r="K1546">
            <v>0</v>
          </cell>
        </row>
        <row r="1547">
          <cell r="K1547">
            <v>0</v>
          </cell>
        </row>
        <row r="1548">
          <cell r="K1548">
            <v>0</v>
          </cell>
        </row>
        <row r="1549">
          <cell r="K1549">
            <v>0</v>
          </cell>
        </row>
        <row r="1550">
          <cell r="K1550">
            <v>0</v>
          </cell>
        </row>
        <row r="1551">
          <cell r="K1551">
            <v>0</v>
          </cell>
        </row>
        <row r="1552">
          <cell r="K1552">
            <v>0</v>
          </cell>
        </row>
        <row r="1553">
          <cell r="K1553">
            <v>0</v>
          </cell>
        </row>
        <row r="1554">
          <cell r="K1554">
            <v>0</v>
          </cell>
        </row>
        <row r="1555">
          <cell r="K1555">
            <v>0</v>
          </cell>
        </row>
        <row r="1556">
          <cell r="K1556">
            <v>0</v>
          </cell>
        </row>
        <row r="1557">
          <cell r="K1557">
            <v>0</v>
          </cell>
        </row>
        <row r="1558">
          <cell r="K1558">
            <v>0</v>
          </cell>
        </row>
        <row r="1559">
          <cell r="K1559">
            <v>0</v>
          </cell>
        </row>
        <row r="1560">
          <cell r="K1560">
            <v>0</v>
          </cell>
        </row>
        <row r="1561">
          <cell r="K1561">
            <v>0</v>
          </cell>
        </row>
        <row r="1562">
          <cell r="K1562">
            <v>0</v>
          </cell>
        </row>
        <row r="1563">
          <cell r="K1563">
            <v>0</v>
          </cell>
        </row>
        <row r="1564">
          <cell r="K1564">
            <v>0</v>
          </cell>
        </row>
        <row r="1565">
          <cell r="K1565">
            <v>0</v>
          </cell>
        </row>
        <row r="1566">
          <cell r="K1566">
            <v>0</v>
          </cell>
        </row>
        <row r="1567">
          <cell r="K1567">
            <v>0</v>
          </cell>
        </row>
        <row r="1568">
          <cell r="K1568">
            <v>0</v>
          </cell>
        </row>
        <row r="1569">
          <cell r="K1569">
            <v>0</v>
          </cell>
        </row>
        <row r="1570">
          <cell r="K1570">
            <v>0</v>
          </cell>
        </row>
        <row r="1571">
          <cell r="K1571">
            <v>0</v>
          </cell>
        </row>
        <row r="1572">
          <cell r="K1572">
            <v>0</v>
          </cell>
        </row>
        <row r="1573">
          <cell r="K1573">
            <v>0</v>
          </cell>
        </row>
        <row r="1574">
          <cell r="K1574">
            <v>0</v>
          </cell>
        </row>
        <row r="1575">
          <cell r="K1575">
            <v>0</v>
          </cell>
        </row>
        <row r="1576">
          <cell r="K1576">
            <v>0</v>
          </cell>
        </row>
        <row r="1577">
          <cell r="K1577">
            <v>0</v>
          </cell>
        </row>
        <row r="1578">
          <cell r="K1578">
            <v>0</v>
          </cell>
        </row>
        <row r="1579">
          <cell r="K1579">
            <v>0</v>
          </cell>
        </row>
        <row r="1580">
          <cell r="K1580">
            <v>0</v>
          </cell>
        </row>
        <row r="1581">
          <cell r="K1581">
            <v>0</v>
          </cell>
        </row>
        <row r="1582">
          <cell r="K1582">
            <v>0</v>
          </cell>
        </row>
        <row r="1583">
          <cell r="K1583">
            <v>0</v>
          </cell>
        </row>
        <row r="1584">
          <cell r="K1584">
            <v>0</v>
          </cell>
        </row>
        <row r="1585">
          <cell r="K1585">
            <v>0</v>
          </cell>
        </row>
        <row r="1586">
          <cell r="K1586">
            <v>0</v>
          </cell>
        </row>
        <row r="1587">
          <cell r="K1587">
            <v>0</v>
          </cell>
        </row>
        <row r="1588">
          <cell r="K1588">
            <v>0</v>
          </cell>
        </row>
        <row r="1589">
          <cell r="K1589">
            <v>0</v>
          </cell>
        </row>
        <row r="1590">
          <cell r="K1590">
            <v>0</v>
          </cell>
        </row>
        <row r="1591">
          <cell r="K1591">
            <v>0</v>
          </cell>
        </row>
        <row r="1592">
          <cell r="K1592">
            <v>0</v>
          </cell>
        </row>
        <row r="1593">
          <cell r="K1593">
            <v>0</v>
          </cell>
        </row>
        <row r="1594">
          <cell r="K1594">
            <v>0</v>
          </cell>
        </row>
        <row r="1595">
          <cell r="K1595">
            <v>0</v>
          </cell>
        </row>
        <row r="1596">
          <cell r="K1596">
            <v>0</v>
          </cell>
        </row>
        <row r="1597">
          <cell r="K1597">
            <v>0</v>
          </cell>
        </row>
        <row r="1598">
          <cell r="K1598">
            <v>0</v>
          </cell>
        </row>
        <row r="1599">
          <cell r="K1599">
            <v>0</v>
          </cell>
        </row>
        <row r="1600">
          <cell r="K1600">
            <v>0</v>
          </cell>
        </row>
        <row r="1601">
          <cell r="K1601">
            <v>0</v>
          </cell>
        </row>
        <row r="1602">
          <cell r="K1602">
            <v>0</v>
          </cell>
        </row>
        <row r="1603">
          <cell r="K1603">
            <v>0</v>
          </cell>
        </row>
        <row r="1604">
          <cell r="K1604">
            <v>0</v>
          </cell>
        </row>
        <row r="1605">
          <cell r="K1605">
            <v>0</v>
          </cell>
        </row>
        <row r="1606">
          <cell r="K1606">
            <v>0</v>
          </cell>
        </row>
        <row r="1607">
          <cell r="K1607">
            <v>0</v>
          </cell>
        </row>
        <row r="1608">
          <cell r="K1608">
            <v>0</v>
          </cell>
        </row>
        <row r="1609">
          <cell r="K1609">
            <v>0</v>
          </cell>
        </row>
        <row r="1610">
          <cell r="K1610">
            <v>0</v>
          </cell>
        </row>
        <row r="1611">
          <cell r="K1611">
            <v>0</v>
          </cell>
        </row>
        <row r="1612">
          <cell r="K1612">
            <v>0</v>
          </cell>
        </row>
        <row r="1613">
          <cell r="K1613">
            <v>0</v>
          </cell>
        </row>
        <row r="1614">
          <cell r="K1614">
            <v>0</v>
          </cell>
        </row>
        <row r="1615">
          <cell r="K1615">
            <v>0</v>
          </cell>
        </row>
        <row r="1616">
          <cell r="K1616">
            <v>0</v>
          </cell>
        </row>
        <row r="1617">
          <cell r="K1617">
            <v>0</v>
          </cell>
        </row>
        <row r="1618">
          <cell r="K1618">
            <v>0</v>
          </cell>
        </row>
        <row r="1619">
          <cell r="K1619">
            <v>0</v>
          </cell>
        </row>
        <row r="1620">
          <cell r="K1620">
            <v>0</v>
          </cell>
        </row>
        <row r="1621">
          <cell r="K1621">
            <v>0</v>
          </cell>
        </row>
        <row r="1622">
          <cell r="K1622">
            <v>0</v>
          </cell>
        </row>
        <row r="1623">
          <cell r="K1623">
            <v>0</v>
          </cell>
        </row>
        <row r="1624">
          <cell r="K1624">
            <v>0</v>
          </cell>
        </row>
        <row r="1625">
          <cell r="K1625">
            <v>0</v>
          </cell>
        </row>
        <row r="1626">
          <cell r="K1626">
            <v>0</v>
          </cell>
        </row>
        <row r="1627">
          <cell r="K1627">
            <v>0</v>
          </cell>
        </row>
        <row r="1628">
          <cell r="K1628">
            <v>0</v>
          </cell>
        </row>
        <row r="1629">
          <cell r="K1629">
            <v>0</v>
          </cell>
        </row>
        <row r="1630">
          <cell r="K1630">
            <v>0</v>
          </cell>
        </row>
        <row r="1631">
          <cell r="K1631">
            <v>0</v>
          </cell>
        </row>
        <row r="1632">
          <cell r="K1632">
            <v>0</v>
          </cell>
        </row>
        <row r="1633">
          <cell r="K1633">
            <v>0</v>
          </cell>
        </row>
        <row r="1634">
          <cell r="K1634">
            <v>0</v>
          </cell>
        </row>
        <row r="1635">
          <cell r="K1635">
            <v>0</v>
          </cell>
        </row>
        <row r="1636">
          <cell r="K1636">
            <v>0</v>
          </cell>
        </row>
        <row r="1637">
          <cell r="K1637">
            <v>0</v>
          </cell>
        </row>
        <row r="1638">
          <cell r="K1638">
            <v>0</v>
          </cell>
        </row>
        <row r="1639">
          <cell r="K1639">
            <v>0</v>
          </cell>
        </row>
        <row r="1640">
          <cell r="K1640">
            <v>0</v>
          </cell>
        </row>
        <row r="1641">
          <cell r="K1641">
            <v>0</v>
          </cell>
        </row>
        <row r="1642">
          <cell r="K1642">
            <v>0</v>
          </cell>
        </row>
        <row r="1643">
          <cell r="K1643">
            <v>0</v>
          </cell>
        </row>
        <row r="1644">
          <cell r="K1644">
            <v>0</v>
          </cell>
        </row>
        <row r="1645">
          <cell r="K1645">
            <v>0</v>
          </cell>
        </row>
        <row r="1646">
          <cell r="K1646">
            <v>0</v>
          </cell>
        </row>
        <row r="1647">
          <cell r="K1647">
            <v>0</v>
          </cell>
        </row>
        <row r="1648">
          <cell r="K1648">
            <v>0</v>
          </cell>
        </row>
        <row r="1649">
          <cell r="K1649">
            <v>0</v>
          </cell>
        </row>
        <row r="1650">
          <cell r="K1650">
            <v>0</v>
          </cell>
        </row>
        <row r="1651">
          <cell r="K1651">
            <v>0</v>
          </cell>
        </row>
        <row r="1652">
          <cell r="K1652">
            <v>0</v>
          </cell>
        </row>
        <row r="1653">
          <cell r="K1653">
            <v>0</v>
          </cell>
        </row>
        <row r="1654">
          <cell r="K1654">
            <v>0</v>
          </cell>
        </row>
        <row r="1655">
          <cell r="K1655">
            <v>0</v>
          </cell>
        </row>
        <row r="1656">
          <cell r="K1656">
            <v>0</v>
          </cell>
        </row>
        <row r="1657">
          <cell r="K1657">
            <v>0</v>
          </cell>
        </row>
        <row r="1658">
          <cell r="K1658">
            <v>0</v>
          </cell>
        </row>
        <row r="1659">
          <cell r="K1659">
            <v>0</v>
          </cell>
        </row>
        <row r="1660">
          <cell r="K1660">
            <v>0</v>
          </cell>
        </row>
        <row r="1661">
          <cell r="K1661">
            <v>0</v>
          </cell>
        </row>
        <row r="1662">
          <cell r="K1662">
            <v>0</v>
          </cell>
        </row>
        <row r="1663">
          <cell r="K1663">
            <v>0</v>
          </cell>
        </row>
        <row r="1664">
          <cell r="K1664">
            <v>0</v>
          </cell>
        </row>
        <row r="1665">
          <cell r="K1665">
            <v>0</v>
          </cell>
        </row>
        <row r="1666">
          <cell r="K1666">
            <v>0</v>
          </cell>
        </row>
        <row r="1667">
          <cell r="K1667">
            <v>0</v>
          </cell>
        </row>
        <row r="1668">
          <cell r="K1668">
            <v>0</v>
          </cell>
        </row>
        <row r="1669">
          <cell r="K1669">
            <v>0</v>
          </cell>
        </row>
        <row r="1670">
          <cell r="K1670">
            <v>0</v>
          </cell>
        </row>
        <row r="1671">
          <cell r="K1671">
            <v>0</v>
          </cell>
        </row>
        <row r="1672">
          <cell r="K1672">
            <v>0</v>
          </cell>
        </row>
        <row r="1673">
          <cell r="K1673">
            <v>0</v>
          </cell>
        </row>
        <row r="1674">
          <cell r="K1674">
            <v>0</v>
          </cell>
        </row>
        <row r="1675">
          <cell r="K1675">
            <v>0</v>
          </cell>
        </row>
        <row r="1676">
          <cell r="K1676">
            <v>0</v>
          </cell>
        </row>
        <row r="1677">
          <cell r="K1677">
            <v>0</v>
          </cell>
        </row>
        <row r="1678">
          <cell r="K1678">
            <v>0</v>
          </cell>
        </row>
        <row r="1679">
          <cell r="K1679">
            <v>0</v>
          </cell>
        </row>
        <row r="1680">
          <cell r="K1680">
            <v>0</v>
          </cell>
        </row>
        <row r="1681">
          <cell r="K1681">
            <v>0</v>
          </cell>
        </row>
        <row r="1682">
          <cell r="K1682">
            <v>0</v>
          </cell>
        </row>
        <row r="1683">
          <cell r="K1683">
            <v>0</v>
          </cell>
        </row>
        <row r="1684">
          <cell r="K1684">
            <v>0</v>
          </cell>
        </row>
        <row r="1685">
          <cell r="K1685">
            <v>0</v>
          </cell>
        </row>
        <row r="1686">
          <cell r="K1686">
            <v>0</v>
          </cell>
        </row>
        <row r="1687">
          <cell r="K1687">
            <v>0</v>
          </cell>
        </row>
        <row r="1688">
          <cell r="K1688">
            <v>0</v>
          </cell>
        </row>
        <row r="1689">
          <cell r="K1689">
            <v>0</v>
          </cell>
        </row>
        <row r="1690">
          <cell r="K1690">
            <v>0</v>
          </cell>
        </row>
        <row r="1691">
          <cell r="K1691">
            <v>0</v>
          </cell>
        </row>
        <row r="1692">
          <cell r="K1692">
            <v>0</v>
          </cell>
        </row>
        <row r="1693">
          <cell r="K1693">
            <v>0</v>
          </cell>
        </row>
        <row r="1694">
          <cell r="K1694">
            <v>0</v>
          </cell>
        </row>
        <row r="1695">
          <cell r="K1695">
            <v>0</v>
          </cell>
        </row>
        <row r="1696">
          <cell r="K1696">
            <v>0</v>
          </cell>
        </row>
        <row r="1697">
          <cell r="K1697">
            <v>0</v>
          </cell>
        </row>
        <row r="1698">
          <cell r="K1698">
            <v>0</v>
          </cell>
        </row>
        <row r="1699">
          <cell r="K1699">
            <v>0</v>
          </cell>
        </row>
        <row r="1700">
          <cell r="K1700">
            <v>0</v>
          </cell>
        </row>
        <row r="1701">
          <cell r="K1701">
            <v>0</v>
          </cell>
        </row>
        <row r="1702">
          <cell r="K1702">
            <v>0</v>
          </cell>
        </row>
        <row r="1703">
          <cell r="K1703">
            <v>0</v>
          </cell>
        </row>
        <row r="1704">
          <cell r="K1704">
            <v>0</v>
          </cell>
        </row>
        <row r="1705">
          <cell r="K1705">
            <v>0</v>
          </cell>
        </row>
        <row r="1706">
          <cell r="K1706">
            <v>0</v>
          </cell>
        </row>
        <row r="1707">
          <cell r="K1707">
            <v>0</v>
          </cell>
        </row>
        <row r="1708">
          <cell r="K1708">
            <v>0</v>
          </cell>
        </row>
        <row r="1709">
          <cell r="K1709">
            <v>0</v>
          </cell>
        </row>
        <row r="1710">
          <cell r="K1710">
            <v>0</v>
          </cell>
        </row>
        <row r="1711">
          <cell r="K1711">
            <v>0</v>
          </cell>
        </row>
        <row r="1712">
          <cell r="K1712">
            <v>0</v>
          </cell>
        </row>
        <row r="1713">
          <cell r="K1713">
            <v>0</v>
          </cell>
        </row>
        <row r="1714">
          <cell r="K1714">
            <v>0</v>
          </cell>
        </row>
        <row r="1715">
          <cell r="K1715">
            <v>0</v>
          </cell>
        </row>
        <row r="1716">
          <cell r="K1716">
            <v>0</v>
          </cell>
        </row>
        <row r="1717">
          <cell r="K1717">
            <v>0</v>
          </cell>
        </row>
        <row r="1718">
          <cell r="K1718">
            <v>0</v>
          </cell>
        </row>
        <row r="1719">
          <cell r="K1719">
            <v>0</v>
          </cell>
        </row>
        <row r="1720">
          <cell r="K1720">
            <v>0</v>
          </cell>
        </row>
        <row r="1721">
          <cell r="K1721">
            <v>0</v>
          </cell>
        </row>
        <row r="1722">
          <cell r="K1722">
            <v>0</v>
          </cell>
        </row>
        <row r="1723">
          <cell r="K1723">
            <v>0</v>
          </cell>
        </row>
        <row r="1724">
          <cell r="K1724">
            <v>0</v>
          </cell>
        </row>
        <row r="1725">
          <cell r="K1725">
            <v>0</v>
          </cell>
        </row>
        <row r="1726">
          <cell r="K1726">
            <v>0</v>
          </cell>
        </row>
        <row r="1727">
          <cell r="K1727">
            <v>0</v>
          </cell>
        </row>
        <row r="1728">
          <cell r="K1728">
            <v>0</v>
          </cell>
        </row>
        <row r="1729">
          <cell r="K1729">
            <v>0</v>
          </cell>
        </row>
        <row r="1730">
          <cell r="K1730">
            <v>0</v>
          </cell>
        </row>
        <row r="1731">
          <cell r="K1731">
            <v>0</v>
          </cell>
        </row>
        <row r="1732">
          <cell r="K1732">
            <v>0</v>
          </cell>
        </row>
        <row r="1733">
          <cell r="K1733">
            <v>0</v>
          </cell>
        </row>
        <row r="1734">
          <cell r="K1734">
            <v>0</v>
          </cell>
        </row>
        <row r="1735">
          <cell r="K1735">
            <v>0</v>
          </cell>
        </row>
        <row r="1736">
          <cell r="K1736">
            <v>0</v>
          </cell>
        </row>
        <row r="1737">
          <cell r="K1737">
            <v>0</v>
          </cell>
        </row>
        <row r="1738">
          <cell r="K1738">
            <v>0</v>
          </cell>
        </row>
        <row r="1739">
          <cell r="K1739">
            <v>0</v>
          </cell>
        </row>
        <row r="1740">
          <cell r="K1740">
            <v>0</v>
          </cell>
        </row>
        <row r="1741">
          <cell r="K1741">
            <v>0</v>
          </cell>
        </row>
        <row r="1742">
          <cell r="K1742">
            <v>0</v>
          </cell>
        </row>
        <row r="1743">
          <cell r="K1743">
            <v>0</v>
          </cell>
        </row>
        <row r="1744">
          <cell r="K1744">
            <v>0</v>
          </cell>
        </row>
        <row r="1745">
          <cell r="K1745">
            <v>0</v>
          </cell>
        </row>
        <row r="1746">
          <cell r="K1746">
            <v>0</v>
          </cell>
        </row>
        <row r="1747">
          <cell r="K1747">
            <v>0</v>
          </cell>
        </row>
        <row r="1748">
          <cell r="K1748">
            <v>0</v>
          </cell>
        </row>
        <row r="1749">
          <cell r="K1749">
            <v>0</v>
          </cell>
        </row>
        <row r="1750">
          <cell r="K1750">
            <v>0</v>
          </cell>
        </row>
        <row r="1751">
          <cell r="K1751">
            <v>0</v>
          </cell>
        </row>
        <row r="1752">
          <cell r="K1752">
            <v>0</v>
          </cell>
        </row>
        <row r="1753">
          <cell r="K1753">
            <v>0</v>
          </cell>
        </row>
        <row r="1754">
          <cell r="K1754">
            <v>0</v>
          </cell>
        </row>
        <row r="1755">
          <cell r="K1755">
            <v>0</v>
          </cell>
        </row>
        <row r="1756">
          <cell r="K1756">
            <v>0</v>
          </cell>
        </row>
        <row r="1757">
          <cell r="K1757">
            <v>0</v>
          </cell>
        </row>
        <row r="1758">
          <cell r="K1758">
            <v>0</v>
          </cell>
        </row>
        <row r="1759">
          <cell r="K1759">
            <v>0</v>
          </cell>
        </row>
        <row r="1760">
          <cell r="K1760">
            <v>0</v>
          </cell>
        </row>
        <row r="1761">
          <cell r="K1761">
            <v>0</v>
          </cell>
        </row>
        <row r="1762">
          <cell r="K1762">
            <v>0</v>
          </cell>
        </row>
        <row r="1763">
          <cell r="K1763">
            <v>0</v>
          </cell>
        </row>
        <row r="1764">
          <cell r="K1764">
            <v>0</v>
          </cell>
        </row>
        <row r="1765">
          <cell r="K1765">
            <v>0</v>
          </cell>
        </row>
        <row r="1766">
          <cell r="K1766">
            <v>0</v>
          </cell>
        </row>
        <row r="1767">
          <cell r="K1767">
            <v>0</v>
          </cell>
        </row>
        <row r="1768">
          <cell r="K1768">
            <v>0</v>
          </cell>
        </row>
        <row r="1769">
          <cell r="K1769">
            <v>0</v>
          </cell>
        </row>
        <row r="1770">
          <cell r="K1770">
            <v>0</v>
          </cell>
        </row>
        <row r="1771">
          <cell r="K1771">
            <v>0</v>
          </cell>
        </row>
        <row r="1772">
          <cell r="K1772">
            <v>0</v>
          </cell>
        </row>
        <row r="1773">
          <cell r="K1773">
            <v>0</v>
          </cell>
        </row>
        <row r="1774">
          <cell r="K1774">
            <v>0</v>
          </cell>
        </row>
        <row r="1775">
          <cell r="K1775">
            <v>0</v>
          </cell>
        </row>
        <row r="1776">
          <cell r="K1776">
            <v>0</v>
          </cell>
        </row>
        <row r="1777">
          <cell r="K1777">
            <v>0</v>
          </cell>
        </row>
        <row r="1778">
          <cell r="K1778">
            <v>0</v>
          </cell>
        </row>
        <row r="1779">
          <cell r="K1779">
            <v>0</v>
          </cell>
        </row>
        <row r="1780">
          <cell r="K1780">
            <v>0</v>
          </cell>
        </row>
        <row r="1781">
          <cell r="K1781">
            <v>0</v>
          </cell>
        </row>
        <row r="1782">
          <cell r="K1782">
            <v>0</v>
          </cell>
        </row>
        <row r="1783">
          <cell r="K1783">
            <v>0</v>
          </cell>
        </row>
        <row r="1784">
          <cell r="K1784">
            <v>0</v>
          </cell>
        </row>
        <row r="1785">
          <cell r="K1785">
            <v>0</v>
          </cell>
        </row>
        <row r="1786">
          <cell r="K1786">
            <v>0</v>
          </cell>
        </row>
        <row r="1787">
          <cell r="K1787">
            <v>0</v>
          </cell>
        </row>
        <row r="1788">
          <cell r="K1788">
            <v>0</v>
          </cell>
        </row>
        <row r="1789">
          <cell r="K1789">
            <v>0</v>
          </cell>
        </row>
        <row r="1790">
          <cell r="K1790">
            <v>0</v>
          </cell>
        </row>
        <row r="1791">
          <cell r="K1791">
            <v>0</v>
          </cell>
        </row>
        <row r="1792">
          <cell r="K1792">
            <v>0</v>
          </cell>
        </row>
        <row r="1793">
          <cell r="K1793">
            <v>0</v>
          </cell>
        </row>
        <row r="1794">
          <cell r="K1794">
            <v>0</v>
          </cell>
        </row>
        <row r="1795">
          <cell r="K1795">
            <v>0</v>
          </cell>
        </row>
        <row r="1796">
          <cell r="K1796">
            <v>0</v>
          </cell>
        </row>
        <row r="1797">
          <cell r="K1797">
            <v>0</v>
          </cell>
        </row>
        <row r="1798">
          <cell r="K1798">
            <v>0</v>
          </cell>
        </row>
        <row r="1799">
          <cell r="K1799">
            <v>0</v>
          </cell>
        </row>
        <row r="1800">
          <cell r="K1800">
            <v>0</v>
          </cell>
        </row>
        <row r="1801">
          <cell r="K1801">
            <v>0</v>
          </cell>
        </row>
        <row r="1802">
          <cell r="K1802">
            <v>0</v>
          </cell>
        </row>
        <row r="1803">
          <cell r="K1803">
            <v>0</v>
          </cell>
        </row>
        <row r="1804">
          <cell r="K1804">
            <v>0</v>
          </cell>
        </row>
        <row r="1805">
          <cell r="K1805">
            <v>0</v>
          </cell>
        </row>
        <row r="1806">
          <cell r="K1806">
            <v>0</v>
          </cell>
        </row>
        <row r="1807">
          <cell r="K1807">
            <v>0</v>
          </cell>
        </row>
        <row r="1808">
          <cell r="K1808">
            <v>0</v>
          </cell>
        </row>
        <row r="1809">
          <cell r="K1809">
            <v>0</v>
          </cell>
        </row>
        <row r="1810">
          <cell r="K1810">
            <v>0</v>
          </cell>
        </row>
        <row r="1811">
          <cell r="K1811">
            <v>0</v>
          </cell>
        </row>
        <row r="1812">
          <cell r="K1812">
            <v>0</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95.4699768519" refreshedBy="Administrator" recordCount="80">
  <cacheSource type="worksheet">
    <worksheetSource ref="A6:G86" sheet="26一般支预明细(底稿1) "/>
  </cacheSource>
  <cacheFields count="7">
    <cacheField name="类" numFmtId="0">
      <sharedItems count="18">
        <s v="201"/>
        <s v="205"/>
        <s v="206"/>
        <s v="207"/>
        <s v="208"/>
        <s v="210"/>
        <s v="211"/>
        <s v="212"/>
        <s v="213"/>
        <s v="215"/>
        <s v="216"/>
        <s v="217"/>
        <s v="220"/>
        <s v="221"/>
        <s v="224"/>
        <s v="227"/>
        <s v="229"/>
        <s v="232"/>
      </sharedItems>
    </cacheField>
    <cacheField name="款" numFmtId="0">
      <sharedItems count="47">
        <s v="20101"/>
        <s v="20103"/>
        <s v="20104"/>
        <s v="20105"/>
        <s v="20106"/>
        <s v="20107"/>
        <s v="20111"/>
        <s v="20113"/>
        <s v="20129"/>
        <s v="20132"/>
        <s v="20133"/>
        <s v="20136"/>
        <s v="20140"/>
        <s v="20599"/>
        <s v="20601"/>
        <s v="20605"/>
        <s v="20701"/>
        <s v="20702"/>
        <s v="20799"/>
        <s v="20805"/>
        <s v="20808"/>
        <s v="20827"/>
        <s v="20899"/>
        <s v="21011"/>
        <s v="21101"/>
        <s v="21102"/>
        <s v="21103"/>
        <s v="21201"/>
        <s v="21203"/>
        <s v="21205"/>
        <s v="21299"/>
        <s v="21303"/>
        <s v="21308"/>
        <s v="21502"/>
        <s v="21505"/>
        <s v="21508"/>
        <s v="21606"/>
        <s v="21799"/>
        <s v="22001"/>
        <s v="22005"/>
        <s v="22101"/>
        <s v="22102"/>
        <s v="22401"/>
        <s v="22402"/>
        <s v="227"/>
        <s v="22999"/>
        <s v="23203"/>
      </sharedItems>
    </cacheField>
    <cacheField name="项" numFmtId="0">
      <sharedItems containsSemiMixedTypes="0" containsString="0" containsNumber="1" containsInteger="1" minValue="0" maxValue="2320399" count="80">
        <n v="2010101"/>
        <n v="2010301"/>
        <n v="2010302"/>
        <n v="2010303"/>
        <n v="2010306"/>
        <n v="2010399"/>
        <n v="2010401"/>
        <n v="2010499"/>
        <n v="2010505"/>
        <n v="2010601"/>
        <n v="2010602"/>
        <n v="2010607"/>
        <n v="2010608"/>
        <n v="2010699"/>
        <n v="2010701"/>
        <n v="2011101"/>
        <n v="2011199"/>
        <n v="2011301"/>
        <n v="2011308"/>
        <n v="2011399"/>
        <n v="2012906"/>
        <n v="2012999"/>
        <n v="2013299"/>
        <n v="2013304"/>
        <n v="2013699"/>
        <n v="2014099"/>
        <n v="2059999"/>
        <n v="2060101"/>
        <n v="2060199"/>
        <n v="2060599"/>
        <n v="2070102"/>
        <n v="2070109"/>
        <n v="2070205"/>
        <n v="2079999"/>
        <n v="2080502"/>
        <n v="2080505"/>
        <n v="2080506"/>
        <n v="2080899"/>
        <n v="2082702"/>
        <n v="2089999"/>
        <n v="2101101"/>
        <n v="2101103"/>
        <n v="2101199"/>
        <n v="2110101"/>
        <n v="2110107"/>
        <n v="2110199"/>
        <n v="2110203"/>
        <n v="2110299"/>
        <n v="2110301"/>
        <n v="2110302"/>
        <n v="2120104"/>
        <n v="2120399"/>
        <n v="2120501"/>
        <n v="2129999"/>
        <n v="2130305"/>
        <n v="2130316"/>
        <n v="2130804"/>
        <n v="2150207"/>
        <n v="2150299"/>
        <n v="2150599"/>
        <n v="2150805"/>
        <n v="2150899"/>
        <n v="2160699"/>
        <n v="2179999"/>
        <n v="2200101"/>
        <n v="2200199"/>
        <n v="2200504"/>
        <n v="2200506"/>
        <n v="2200509"/>
        <n v="2200599"/>
        <n v="2210199"/>
        <n v="2210201"/>
        <n v="2240106"/>
        <n v="2240109"/>
        <n v="2240199"/>
        <n v="2240201"/>
        <n v="2240204"/>
        <n v="227"/>
        <n v="2299999"/>
        <n v="2320399"/>
      </sharedItems>
    </cacheField>
    <cacheField name="名称" numFmtId="0">
      <sharedItems count="69">
        <s v="      行政运行"/>
        <s v="      一般行政管理事务"/>
        <s v="      机关服务"/>
        <s v="      政务公开审批"/>
        <s v="      其他政府办公厅(室)及相关机构事务支出"/>
        <s v="      其他发展与改革事务支出"/>
        <s v="      专项统计业务"/>
        <s v="      信息化建设"/>
        <s v="      财政委托业务支出"/>
        <s v="      其他财政事务支出"/>
        <s v="      其他纪检监察事务支出"/>
        <s v="      招商引资"/>
        <s v="      其他商贸事务支出"/>
        <s v="      工会事务"/>
        <s v="      其他群众团体事务支出"/>
        <s v="      其他组织事务支出"/>
        <s v="      宣传管理"/>
        <s v="      其他共产党事务支出"/>
        <s v="      其他信访事务支出"/>
        <s v="      其他教育支出(项)"/>
        <s v="      其他科学技术管理事务支出"/>
        <s v="      其他科技条件与服务支出"/>
        <s v="      群众文化"/>
        <s v="      博物馆"/>
        <s v="      其他文化旅游体育与传媒支出(项)"/>
        <s v="      事业单位离退休"/>
        <s v="      机关事业单位基本养老保险缴费支出"/>
        <s v="      机关事业单位职业年金缴费支出"/>
        <s v="      其他优抚支出"/>
        <s v="      财政对工伤保险基金的补助"/>
        <s v="      其他社会保障和就业支出(项)"/>
        <s v="      行政单位医疗"/>
        <s v="      公务员医疗补助"/>
        <s v="      其他行政事业单位医疗支出"/>
        <s v="      生态环境保护行政许可"/>
        <s v="      其他环境保护管理事务支出"/>
        <s v="      建设项目环评审查与监督"/>
        <s v="      其他环境监测与监察支出"/>
        <s v="      大气"/>
        <s v="      水体"/>
        <s v="      城管执法"/>
        <s v="      其他城乡社区公共设施支出"/>
        <s v="      城乡社区环境卫生(项)"/>
        <s v="      其他城乡社区支出(项)"/>
        <s v="      水利工程建设"/>
        <s v="      农村水利"/>
        <s v="      创业担保贷款贴息及奖补"/>
        <s v="      通信设备、计算机及其他电子设备制造业"/>
        <s v="      其他制造业支出"/>
        <s v="      其他工业和信息产业支出"/>
        <s v="      中小企业发展专项"/>
        <s v="      其他支持中小企业发展和管理支出"/>
        <s v="      其他涉外发展服务支出"/>
        <s v="      其他金融支出(项)"/>
        <s v="      其他国土资源事务支出"/>
        <s v="      气象事业机构"/>
        <s v="      气象探测"/>
        <s v="      气象服务"/>
        <s v="      其他气象事务支出"/>
        <s v="      其他保障性安居工程支出"/>
        <s v="      住房公积金"/>
        <s v="安全监管"/>
        <s v="应急管理"/>
        <s v="其他应急管理支出"/>
        <s v="行政运行"/>
        <s v="消防应急救援"/>
        <s v="  预备费"/>
        <s v="       其他支出"/>
        <s v="     地方政府其他一般债务付息支出"/>
      </sharedItems>
    </cacheField>
    <cacheField name="合计" numFmtId="3">
      <sharedItems containsSemiMixedTypes="0" containsString="0" containsNumber="1" containsInteger="1" minValue="0" maxValue="15236" count="71">
        <n v="924"/>
        <n v="1720"/>
        <n v="80"/>
        <n v="2394"/>
        <n v="197"/>
        <n v="98"/>
        <n v="405"/>
        <n v="123"/>
        <n v="126"/>
        <n v="247"/>
        <n v="11"/>
        <n v="32"/>
        <n v="460"/>
        <n v="4"/>
        <n v="3000"/>
        <n v="110"/>
        <n v="101"/>
        <n v="348"/>
        <n v="560"/>
        <n v="500"/>
        <n v="156"/>
        <n v="52"/>
        <n v="927"/>
        <n v="278"/>
        <n v="335"/>
        <n v="135"/>
        <n v="100"/>
        <n v="91"/>
        <n v="15236"/>
        <n v="118"/>
        <n v="105"/>
        <n v="306"/>
        <n v="25"/>
        <n v="1"/>
        <n v="29"/>
        <n v="458"/>
        <n v="87"/>
        <n v="14"/>
        <n v="2"/>
        <n v="30"/>
        <n v="108"/>
        <n v="27"/>
        <n v="19"/>
        <n v="419"/>
        <n v="5"/>
        <n v="70"/>
        <n v="54"/>
        <n v="15"/>
        <n v="180"/>
        <n v="1267"/>
        <n v="1759"/>
        <n v="11933"/>
        <n v="1355"/>
        <n v="10"/>
        <n v="40"/>
        <n v="8000"/>
        <n v="15005"/>
        <n v="636"/>
        <n v="285"/>
        <n v="538"/>
        <n v="47"/>
        <n v="23"/>
        <n v="702"/>
        <n v="411"/>
        <n v="331"/>
        <n v="26"/>
        <n v="904"/>
        <n v="198"/>
        <n v="800"/>
        <n v="5700"/>
        <n v="3817"/>
      </sharedItems>
    </cacheField>
    <cacheField name="本级财力安排" numFmtId="3">
      <sharedItems containsSemiMixedTypes="0" containsString="0" containsNumber="1" containsInteger="1" minValue="0" maxValue="15236" count="65">
        <n v="924"/>
        <n v="1720"/>
        <n v="80"/>
        <n v="2394"/>
        <n v="197"/>
        <n v="43"/>
        <n v="405"/>
        <n v="123"/>
        <n v="126"/>
        <n v="247"/>
        <n v="11"/>
        <n v="32"/>
        <n v="460"/>
        <n v="0"/>
        <n v="3000"/>
        <n v="110"/>
        <n v="101"/>
        <n v="348"/>
        <n v="560"/>
        <n v="500"/>
        <n v="156"/>
        <n v="52"/>
        <n v="927"/>
        <n v="278"/>
        <n v="335"/>
        <n v="135"/>
        <n v="100"/>
        <n v="91"/>
        <n v="15236"/>
        <n v="118"/>
        <n v="105"/>
        <n v="306"/>
        <n v="29"/>
        <n v="458"/>
        <n v="87"/>
        <n v="1"/>
        <n v="2"/>
        <n v="30"/>
        <n v="108"/>
        <n v="27"/>
        <n v="19"/>
        <n v="419"/>
        <n v="5"/>
        <n v="70"/>
        <n v="15"/>
        <n v="180"/>
        <n v="1267"/>
        <n v="1759"/>
        <n v="946"/>
        <n v="8000"/>
        <n v="15000"/>
        <n v="536"/>
        <n v="285"/>
        <n v="538"/>
        <n v="47"/>
        <n v="23"/>
        <n v="10"/>
        <n v="700"/>
        <n v="411"/>
        <n v="328"/>
        <n v="904"/>
        <n v="198"/>
        <n v="800"/>
        <n v="5700"/>
        <n v="3817"/>
      </sharedItems>
    </cacheField>
    <cacheField name="上年结转支出安排" numFmtId="41">
      <sharedItems containsSemiMixedTypes="0" containsString="0" containsNumber="1" containsInteger="1" minValue="0" maxValue="10987" count="16">
        <n v="0"/>
        <n v="55"/>
        <n v="4"/>
        <n v="25"/>
        <n v="1"/>
        <n v="14"/>
        <n v="27"/>
        <n v="10987"/>
        <n v="1355"/>
        <n v="10"/>
        <n v="5"/>
        <n v="40"/>
        <n v="100"/>
        <n v="2"/>
        <n v="3"/>
        <n v="26"/>
      </sharedItems>
    </cacheField>
  </cacheFields>
</pivotCacheDefinition>
</file>

<file path=xl/pivotCache/pivotCacheRecords1.xml><?xml version="1.0" encoding="utf-8"?>
<pivotCacheRecords xmlns="http://schemas.openxmlformats.org/spreadsheetml/2006/main" xmlns:r="http://schemas.openxmlformats.org/officeDocument/2006/relationships" count="80">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r>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3"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I7:M153" firstHeaderRow="0" firstDataRow="1" firstDataCol="3"/>
  <pivotFields count="7">
    <pivotField axis="axisRow" compact="0" showAll="0">
      <items count="19">
        <item x="0"/>
        <item x="1"/>
        <item x="2"/>
        <item x="3"/>
        <item x="4"/>
        <item x="5"/>
        <item x="6"/>
        <item x="7"/>
        <item x="8"/>
        <item x="9"/>
        <item x="10"/>
        <item x="11"/>
        <item x="12"/>
        <item x="13"/>
        <item x="14"/>
        <item x="15"/>
        <item x="16"/>
        <item x="17"/>
        <item t="default"/>
      </items>
    </pivotField>
    <pivotField axis="axisRow" compact="0" showAll="0">
      <items count="4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axis="axisRow" compact="0" showAll="0">
      <items count="81">
        <item x="7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8"/>
        <item x="79"/>
        <item t="default"/>
      </items>
    </pivotField>
    <pivotField compact="0" showAll="0">
      <items count="7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t="default"/>
      </items>
    </pivotField>
    <pivotField compact="0" numFmtId="3" showAll="0">
      <items count="7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t="default"/>
      </items>
    </pivotField>
    <pivotField dataField="1" compact="0" numFmtId="3" showAll="0">
      <items count="6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t="default"/>
      </items>
    </pivotField>
    <pivotField dataField="1" compact="0" numFmtId="41" showAll="0">
      <items count="17">
        <item x="0"/>
        <item x="1"/>
        <item x="2"/>
        <item x="3"/>
        <item x="4"/>
        <item x="5"/>
        <item x="6"/>
        <item x="7"/>
        <item x="8"/>
        <item x="9"/>
        <item x="10"/>
        <item x="11"/>
        <item x="12"/>
        <item x="13"/>
        <item x="14"/>
        <item x="15"/>
        <item t="default"/>
      </items>
    </pivotField>
  </pivotFields>
  <rowFields count="3">
    <field x="0"/>
    <field x="1"/>
    <field x="2"/>
  </rowFields>
  <rowItems count="146">
    <i>
      <x/>
    </i>
    <i r="1">
      <x/>
    </i>
    <i r="2">
      <x v="1"/>
    </i>
    <i r="1">
      <x v="1"/>
    </i>
    <i r="2">
      <x v="2"/>
    </i>
    <i r="2">
      <x v="3"/>
    </i>
    <i r="2">
      <x v="4"/>
    </i>
    <i r="2">
      <x v="5"/>
    </i>
    <i r="2">
      <x v="6"/>
    </i>
    <i r="1">
      <x v="2"/>
    </i>
    <i r="2">
      <x v="7"/>
    </i>
    <i r="2">
      <x v="8"/>
    </i>
    <i r="1">
      <x v="3"/>
    </i>
    <i r="2">
      <x v="9"/>
    </i>
    <i r="1">
      <x v="4"/>
    </i>
    <i r="2">
      <x v="10"/>
    </i>
    <i r="2">
      <x v="11"/>
    </i>
    <i r="2">
      <x v="12"/>
    </i>
    <i r="2">
      <x v="13"/>
    </i>
    <i r="2">
      <x v="14"/>
    </i>
    <i r="1">
      <x v="5"/>
    </i>
    <i r="2">
      <x v="15"/>
    </i>
    <i r="1">
      <x v="6"/>
    </i>
    <i r="2">
      <x v="16"/>
    </i>
    <i r="2">
      <x v="17"/>
    </i>
    <i r="1">
      <x v="7"/>
    </i>
    <i r="2">
      <x v="18"/>
    </i>
    <i r="2">
      <x v="19"/>
    </i>
    <i r="2">
      <x v="20"/>
    </i>
    <i r="1">
      <x v="8"/>
    </i>
    <i r="2">
      <x v="21"/>
    </i>
    <i r="2">
      <x v="22"/>
    </i>
    <i r="1">
      <x v="9"/>
    </i>
    <i r="2">
      <x v="23"/>
    </i>
    <i r="1">
      <x v="10"/>
    </i>
    <i r="2">
      <x v="24"/>
    </i>
    <i r="1">
      <x v="11"/>
    </i>
    <i r="2">
      <x v="25"/>
    </i>
    <i r="1">
      <x v="12"/>
    </i>
    <i r="2">
      <x v="26"/>
    </i>
    <i>
      <x v="1"/>
    </i>
    <i r="1">
      <x v="13"/>
    </i>
    <i r="2">
      <x v="27"/>
    </i>
    <i>
      <x v="2"/>
    </i>
    <i r="1">
      <x v="14"/>
    </i>
    <i r="2">
      <x v="28"/>
    </i>
    <i r="2">
      <x v="29"/>
    </i>
    <i r="1">
      <x v="15"/>
    </i>
    <i r="2">
      <x v="30"/>
    </i>
    <i>
      <x v="3"/>
    </i>
    <i r="1">
      <x v="16"/>
    </i>
    <i r="2">
      <x v="31"/>
    </i>
    <i r="2">
      <x v="32"/>
    </i>
    <i r="1">
      <x v="17"/>
    </i>
    <i r="2">
      <x v="33"/>
    </i>
    <i r="1">
      <x v="18"/>
    </i>
    <i r="2">
      <x v="34"/>
    </i>
    <i>
      <x v="4"/>
    </i>
    <i r="1">
      <x v="19"/>
    </i>
    <i r="2">
      <x v="35"/>
    </i>
    <i r="2">
      <x v="36"/>
    </i>
    <i r="2">
      <x v="37"/>
    </i>
    <i r="1">
      <x v="20"/>
    </i>
    <i r="2">
      <x v="38"/>
    </i>
    <i r="1">
      <x v="21"/>
    </i>
    <i r="2">
      <x v="39"/>
    </i>
    <i r="1">
      <x v="22"/>
    </i>
    <i r="2">
      <x v="40"/>
    </i>
    <i>
      <x v="5"/>
    </i>
    <i r="1">
      <x v="23"/>
    </i>
    <i r="2">
      <x v="41"/>
    </i>
    <i r="2">
      <x v="42"/>
    </i>
    <i r="2">
      <x v="43"/>
    </i>
    <i>
      <x v="6"/>
    </i>
    <i r="1">
      <x v="24"/>
    </i>
    <i r="2">
      <x v="44"/>
    </i>
    <i r="2">
      <x v="45"/>
    </i>
    <i r="2">
      <x v="46"/>
    </i>
    <i r="1">
      <x v="25"/>
    </i>
    <i r="2">
      <x v="47"/>
    </i>
    <i r="2">
      <x v="48"/>
    </i>
    <i r="1">
      <x v="26"/>
    </i>
    <i r="2">
      <x v="49"/>
    </i>
    <i r="2">
      <x v="50"/>
    </i>
    <i>
      <x v="7"/>
    </i>
    <i r="1">
      <x v="27"/>
    </i>
    <i r="2">
      <x v="51"/>
    </i>
    <i r="1">
      <x v="28"/>
    </i>
    <i r="2">
      <x v="52"/>
    </i>
    <i r="1">
      <x v="29"/>
    </i>
    <i r="2">
      <x v="53"/>
    </i>
    <i r="1">
      <x v="30"/>
    </i>
    <i r="2">
      <x v="54"/>
    </i>
    <i>
      <x v="8"/>
    </i>
    <i r="1">
      <x v="31"/>
    </i>
    <i r="2">
      <x v="55"/>
    </i>
    <i r="2">
      <x v="56"/>
    </i>
    <i r="1">
      <x v="32"/>
    </i>
    <i r="2">
      <x v="57"/>
    </i>
    <i>
      <x v="9"/>
    </i>
    <i r="1">
      <x v="33"/>
    </i>
    <i r="2">
      <x v="58"/>
    </i>
    <i r="2">
      <x v="59"/>
    </i>
    <i r="1">
      <x v="34"/>
    </i>
    <i r="2">
      <x v="60"/>
    </i>
    <i r="1">
      <x v="35"/>
    </i>
    <i r="2">
      <x v="61"/>
    </i>
    <i r="2">
      <x v="62"/>
    </i>
    <i>
      <x v="10"/>
    </i>
    <i r="1">
      <x v="36"/>
    </i>
    <i r="2">
      <x v="63"/>
    </i>
    <i>
      <x v="11"/>
    </i>
    <i r="1">
      <x v="37"/>
    </i>
    <i r="2">
      <x v="64"/>
    </i>
    <i>
      <x v="12"/>
    </i>
    <i r="1">
      <x v="38"/>
    </i>
    <i r="2">
      <x v="65"/>
    </i>
    <i r="2">
      <x v="66"/>
    </i>
    <i r="1">
      <x v="39"/>
    </i>
    <i r="2">
      <x v="67"/>
    </i>
    <i r="2">
      <x v="68"/>
    </i>
    <i r="2">
      <x v="69"/>
    </i>
    <i r="2">
      <x v="70"/>
    </i>
    <i>
      <x v="13"/>
    </i>
    <i r="1">
      <x v="40"/>
    </i>
    <i r="2">
      <x v="71"/>
    </i>
    <i r="1">
      <x v="41"/>
    </i>
    <i r="2">
      <x v="72"/>
    </i>
    <i>
      <x v="14"/>
    </i>
    <i r="1">
      <x v="42"/>
    </i>
    <i r="2">
      <x v="73"/>
    </i>
    <i r="2">
      <x v="74"/>
    </i>
    <i r="2">
      <x v="75"/>
    </i>
    <i r="1">
      <x v="43"/>
    </i>
    <i r="2">
      <x v="76"/>
    </i>
    <i r="2">
      <x v="77"/>
    </i>
    <i>
      <x v="15"/>
    </i>
    <i r="1">
      <x v="44"/>
    </i>
    <i r="2">
      <x/>
    </i>
    <i>
      <x v="16"/>
    </i>
    <i r="1">
      <x v="45"/>
    </i>
    <i r="2">
      <x v="78"/>
    </i>
    <i>
      <x v="17"/>
    </i>
    <i r="1">
      <x v="46"/>
    </i>
    <i r="2">
      <x v="79"/>
    </i>
    <i t="grand">
      <x/>
    </i>
  </rowItems>
  <colFields count="1">
    <field x="-2"/>
  </colFields>
  <colItems count="2">
    <i>
      <x/>
    </i>
    <i i="1">
      <x v="1"/>
    </i>
  </colItems>
  <dataFields count="2">
    <dataField name="求和项:本级财力安排" fld="5" baseField="0" baseItem="0"/>
    <dataField name="求和项:上年结转支出安排" fld="6"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7.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I92"/>
  <sheetViews>
    <sheetView showGridLines="0" showZeros="0" zoomScale="120" zoomScaleNormal="120" workbookViewId="0">
      <pane xSplit="1" ySplit="3" topLeftCell="B4" activePane="bottomRight" state="frozen"/>
      <selection/>
      <selection pane="topRight"/>
      <selection pane="bottomLeft"/>
      <selection pane="bottomRight" activeCell="K59" sqref="K59"/>
    </sheetView>
  </sheetViews>
  <sheetFormatPr defaultColWidth="9" defaultRowHeight="15.75"/>
  <cols>
    <col min="1" max="1" width="28.25" style="477" customWidth="1"/>
    <col min="2" max="2" width="12.625" style="477" customWidth="1"/>
    <col min="3" max="3" width="12.625" style="478" customWidth="1"/>
    <col min="4" max="5" width="12.625" style="477" customWidth="1"/>
    <col min="6" max="8" width="9" style="477" customWidth="1"/>
    <col min="9" max="9" width="15.2" style="477" customWidth="1"/>
    <col min="10" max="10" width="9" style="477" customWidth="1"/>
    <col min="11" max="16384" width="9" style="477"/>
  </cols>
  <sheetData>
    <row r="1" s="476" customFormat="1" ht="30" customHeight="1" spans="1:5">
      <c r="A1" s="479" t="s">
        <v>0</v>
      </c>
      <c r="B1" s="479"/>
      <c r="C1" s="479"/>
      <c r="D1" s="479"/>
      <c r="E1" s="479"/>
    </row>
    <row r="2" s="204" customFormat="1" ht="20.1" customHeight="1" spans="3:5">
      <c r="C2" s="480"/>
      <c r="E2" s="112" t="s">
        <v>1</v>
      </c>
    </row>
    <row r="3" s="204" customFormat="1" ht="30" customHeight="1" spans="1:6">
      <c r="A3" s="438" t="s">
        <v>2</v>
      </c>
      <c r="B3" s="439" t="s">
        <v>3</v>
      </c>
      <c r="C3" s="481" t="s">
        <v>4</v>
      </c>
      <c r="D3" s="439" t="s">
        <v>5</v>
      </c>
      <c r="E3" s="441" t="s">
        <v>6</v>
      </c>
      <c r="F3" s="482" t="s">
        <v>7</v>
      </c>
    </row>
    <row r="4" s="204" customFormat="1" ht="21.7" customHeight="1" spans="1:6">
      <c r="A4" s="370" t="s">
        <v>8</v>
      </c>
      <c r="B4" s="253">
        <f>SUM(B5:B18)</f>
        <v>35839</v>
      </c>
      <c r="C4" s="253">
        <f>SUM(C5:C18)</f>
        <v>29180</v>
      </c>
      <c r="D4" s="483">
        <f>C4/B4*100</f>
        <v>81.42</v>
      </c>
      <c r="E4" s="484">
        <f>IFERROR((C4/F4-1)*100,)</f>
        <v>-13.08</v>
      </c>
      <c r="F4" s="485">
        <f>SUM(F5:F18)</f>
        <v>33572</v>
      </c>
    </row>
    <row r="5" s="204" customFormat="1" ht="21.7" customHeight="1" spans="1:6">
      <c r="A5" s="373" t="s">
        <v>9</v>
      </c>
      <c r="B5" s="253">
        <v>12150</v>
      </c>
      <c r="C5" s="253">
        <v>9929</v>
      </c>
      <c r="D5" s="483">
        <f>C5/B5*100</f>
        <v>81.72</v>
      </c>
      <c r="E5" s="484">
        <f t="shared" ref="E5:E18" si="0">IFERROR((C5/F5-1)*100,)</f>
        <v>3.22</v>
      </c>
      <c r="F5" s="486">
        <v>9619</v>
      </c>
    </row>
    <row r="6" s="204" customFormat="1" ht="21.7" customHeight="1" spans="1:6">
      <c r="A6" s="373" t="s">
        <v>10</v>
      </c>
      <c r="B6" s="253">
        <v>1535</v>
      </c>
      <c r="C6" s="253">
        <v>2410</v>
      </c>
      <c r="D6" s="483">
        <f t="shared" ref="D6:D20" si="1">C6/B6*100</f>
        <v>157</v>
      </c>
      <c r="E6" s="484">
        <f t="shared" si="0"/>
        <v>82.16</v>
      </c>
      <c r="F6" s="486">
        <v>1323</v>
      </c>
    </row>
    <row r="7" s="204" customFormat="1" ht="21.7" customHeight="1" spans="1:6">
      <c r="A7" s="373" t="s">
        <v>11</v>
      </c>
      <c r="B7" s="253">
        <v>1114</v>
      </c>
      <c r="C7" s="253">
        <v>1169</v>
      </c>
      <c r="D7" s="483">
        <f t="shared" si="1"/>
        <v>104.94</v>
      </c>
      <c r="E7" s="484">
        <f t="shared" si="0"/>
        <v>0.69</v>
      </c>
      <c r="F7" s="486">
        <v>1161</v>
      </c>
    </row>
    <row r="8" s="204" customFormat="1" ht="21.7" customHeight="1" spans="1:6">
      <c r="A8" s="373" t="s">
        <v>12</v>
      </c>
      <c r="B8" s="253"/>
      <c r="C8" s="253">
        <v>0</v>
      </c>
      <c r="D8" s="483"/>
      <c r="E8" s="484">
        <f t="shared" si="0"/>
        <v>0</v>
      </c>
      <c r="F8" s="486">
        <v>0</v>
      </c>
    </row>
    <row r="9" s="204" customFormat="1" ht="21.7" customHeight="1" spans="1:6">
      <c r="A9" s="373" t="s">
        <v>13</v>
      </c>
      <c r="B9" s="253"/>
      <c r="C9" s="253">
        <v>0</v>
      </c>
      <c r="D9" s="483"/>
      <c r="E9" s="484">
        <f t="shared" si="0"/>
        <v>0</v>
      </c>
      <c r="F9" s="486">
        <v>0</v>
      </c>
    </row>
    <row r="10" s="204" customFormat="1" ht="21.7" customHeight="1" spans="1:6">
      <c r="A10" s="373" t="s">
        <v>14</v>
      </c>
      <c r="B10" s="253">
        <v>6030</v>
      </c>
      <c r="C10" s="253">
        <v>6518</v>
      </c>
      <c r="D10" s="483">
        <f t="shared" si="1"/>
        <v>108.09</v>
      </c>
      <c r="E10" s="484">
        <f t="shared" si="0"/>
        <v>8.04</v>
      </c>
      <c r="F10" s="486">
        <v>6033</v>
      </c>
    </row>
    <row r="11" s="204" customFormat="1" ht="21.7" customHeight="1" spans="1:6">
      <c r="A11" s="373" t="s">
        <v>15</v>
      </c>
      <c r="B11" s="253">
        <v>840</v>
      </c>
      <c r="C11" s="253">
        <v>1041</v>
      </c>
      <c r="D11" s="483">
        <f t="shared" si="1"/>
        <v>123.93</v>
      </c>
      <c r="E11" s="484">
        <f t="shared" si="0"/>
        <v>24.52</v>
      </c>
      <c r="F11" s="486">
        <v>836</v>
      </c>
    </row>
    <row r="12" s="204" customFormat="1" ht="21.7" customHeight="1" spans="1:6">
      <c r="A12" s="373" t="s">
        <v>16</v>
      </c>
      <c r="B12" s="253">
        <v>4350</v>
      </c>
      <c r="C12" s="253">
        <v>3944</v>
      </c>
      <c r="D12" s="483">
        <f t="shared" si="1"/>
        <v>90.67</v>
      </c>
      <c r="E12" s="484">
        <f t="shared" si="0"/>
        <v>-11.94</v>
      </c>
      <c r="F12" s="486">
        <v>4479</v>
      </c>
    </row>
    <row r="13" s="204" customFormat="1" ht="21.7" customHeight="1" spans="1:6">
      <c r="A13" s="373" t="s">
        <v>17</v>
      </c>
      <c r="B13" s="253">
        <v>7870</v>
      </c>
      <c r="C13" s="253">
        <v>1133</v>
      </c>
      <c r="D13" s="483">
        <f t="shared" si="1"/>
        <v>14.4</v>
      </c>
      <c r="E13" s="484">
        <f t="shared" si="0"/>
        <v>-85.75</v>
      </c>
      <c r="F13" s="486">
        <v>7951</v>
      </c>
    </row>
    <row r="14" s="204" customFormat="1" ht="21.7" customHeight="1" spans="1:6">
      <c r="A14" s="373" t="s">
        <v>18</v>
      </c>
      <c r="B14" s="253"/>
      <c r="C14" s="253">
        <v>0</v>
      </c>
      <c r="D14" s="483"/>
      <c r="E14" s="484">
        <f t="shared" si="0"/>
        <v>0</v>
      </c>
      <c r="F14" s="486">
        <v>0</v>
      </c>
    </row>
    <row r="15" s="204" customFormat="1" ht="21.7" customHeight="1" spans="1:6">
      <c r="A15" s="373" t="s">
        <v>19</v>
      </c>
      <c r="B15" s="253">
        <v>1950</v>
      </c>
      <c r="C15" s="253">
        <v>3036</v>
      </c>
      <c r="D15" s="483">
        <f t="shared" si="1"/>
        <v>155.69</v>
      </c>
      <c r="E15" s="484">
        <f t="shared" si="0"/>
        <v>39.91</v>
      </c>
      <c r="F15" s="486">
        <v>2170</v>
      </c>
    </row>
    <row r="16" s="204" customFormat="1" ht="21.7" customHeight="1" spans="1:6">
      <c r="A16" s="373" t="s">
        <v>20</v>
      </c>
      <c r="B16" s="253"/>
      <c r="C16" s="253">
        <v>0</v>
      </c>
      <c r="D16" s="483"/>
      <c r="E16" s="484">
        <f t="shared" si="0"/>
        <v>0</v>
      </c>
      <c r="F16" s="486">
        <v>0</v>
      </c>
    </row>
    <row r="17" s="204" customFormat="1" ht="21.7" customHeight="1" spans="1:6">
      <c r="A17" s="373" t="s">
        <v>21</v>
      </c>
      <c r="B17" s="253"/>
      <c r="C17" s="253"/>
      <c r="D17" s="483"/>
      <c r="E17" s="484">
        <f t="shared" si="0"/>
        <v>0</v>
      </c>
      <c r="F17" s="486"/>
    </row>
    <row r="18" s="204" customFormat="1" ht="21.7" customHeight="1" spans="1:6">
      <c r="A18" s="373" t="s">
        <v>22</v>
      </c>
      <c r="B18" s="253"/>
      <c r="C18" s="253">
        <v>0</v>
      </c>
      <c r="D18" s="483"/>
      <c r="E18" s="484">
        <f t="shared" si="0"/>
        <v>0</v>
      </c>
      <c r="F18" s="486">
        <v>0</v>
      </c>
    </row>
    <row r="19" s="204" customFormat="1" ht="21.7" customHeight="1" spans="1:6">
      <c r="A19" s="370" t="s">
        <v>23</v>
      </c>
      <c r="B19" s="253">
        <f>SUM(B20:B27)</f>
        <v>4380</v>
      </c>
      <c r="C19" s="253">
        <f>SUM(C20:C27)</f>
        <v>8064</v>
      </c>
      <c r="D19" s="483">
        <f>C19/B19*100</f>
        <v>184.11</v>
      </c>
      <c r="E19" s="484">
        <f t="shared" ref="E19:E28" si="2">IFERROR((C19/F19-1)*100,)</f>
        <v>-71.36</v>
      </c>
      <c r="F19" s="486">
        <f>SUM(F20:F27)</f>
        <v>28156</v>
      </c>
    </row>
    <row r="20" s="204" customFormat="1" ht="21.7" customHeight="1" spans="1:6">
      <c r="A20" s="373" t="s">
        <v>24</v>
      </c>
      <c r="B20" s="253">
        <v>3500</v>
      </c>
      <c r="C20" s="253">
        <v>4066</v>
      </c>
      <c r="D20" s="483">
        <f>C20/B20*100</f>
        <v>116.17</v>
      </c>
      <c r="E20" s="484">
        <f t="shared" si="2"/>
        <v>5.36</v>
      </c>
      <c r="F20" s="486">
        <v>3859</v>
      </c>
    </row>
    <row r="21" s="204" customFormat="1" ht="21.7" customHeight="1" spans="1:6">
      <c r="A21" s="373" t="s">
        <v>25</v>
      </c>
      <c r="B21" s="253">
        <v>350</v>
      </c>
      <c r="C21" s="253">
        <v>1</v>
      </c>
      <c r="D21" s="483">
        <f>C21/B21*100</f>
        <v>0.29</v>
      </c>
      <c r="E21" s="484">
        <f t="shared" si="2"/>
        <v>-99.72</v>
      </c>
      <c r="F21" s="486">
        <v>354</v>
      </c>
    </row>
    <row r="22" s="204" customFormat="1" ht="21.7" customHeight="1" spans="1:6">
      <c r="A22" s="373" t="s">
        <v>26</v>
      </c>
      <c r="B22" s="253">
        <v>50</v>
      </c>
      <c r="C22" s="253">
        <v>36</v>
      </c>
      <c r="D22" s="483">
        <f>C22/B22*100</f>
        <v>72</v>
      </c>
      <c r="E22" s="484">
        <f t="shared" si="2"/>
        <v>-82.78</v>
      </c>
      <c r="F22" s="486">
        <v>209</v>
      </c>
    </row>
    <row r="23" s="204" customFormat="1" ht="21.7" customHeight="1" spans="1:6">
      <c r="A23" s="373" t="s">
        <v>27</v>
      </c>
      <c r="B23" s="253"/>
      <c r="C23" s="463"/>
      <c r="D23" s="463"/>
      <c r="E23" s="484">
        <f t="shared" si="2"/>
        <v>0</v>
      </c>
      <c r="F23" s="486">
        <v>0</v>
      </c>
    </row>
    <row r="24" s="204" customFormat="1" ht="21.7" customHeight="1" spans="1:6">
      <c r="A24" s="373" t="s">
        <v>28</v>
      </c>
      <c r="B24" s="253">
        <v>280</v>
      </c>
      <c r="C24" s="253">
        <v>140</v>
      </c>
      <c r="D24" s="483">
        <f>C24/B24*100</f>
        <v>50</v>
      </c>
      <c r="E24" s="484">
        <f t="shared" si="2"/>
        <v>-99.4</v>
      </c>
      <c r="F24" s="486">
        <v>23175</v>
      </c>
    </row>
    <row r="25" s="204" customFormat="1" ht="21.7" customHeight="1" spans="1:6">
      <c r="A25" s="373" t="s">
        <v>29</v>
      </c>
      <c r="B25" s="253"/>
      <c r="C25" s="253"/>
      <c r="D25" s="483"/>
      <c r="E25" s="484">
        <f t="shared" si="2"/>
        <v>0</v>
      </c>
      <c r="F25" s="486"/>
    </row>
    <row r="26" s="204" customFormat="1" ht="21.7" customHeight="1" spans="1:6">
      <c r="A26" s="373" t="s">
        <v>30</v>
      </c>
      <c r="B26" s="253"/>
      <c r="C26" s="253">
        <v>2988</v>
      </c>
      <c r="D26" s="483"/>
      <c r="E26" s="484">
        <f t="shared" si="2"/>
        <v>74600</v>
      </c>
      <c r="F26" s="486">
        <v>4</v>
      </c>
    </row>
    <row r="27" s="204" customFormat="1" ht="21.7" customHeight="1" spans="1:6">
      <c r="A27" s="373" t="s">
        <v>31</v>
      </c>
      <c r="B27" s="253">
        <v>200</v>
      </c>
      <c r="C27" s="253">
        <v>833</v>
      </c>
      <c r="D27" s="483">
        <f t="shared" ref="D27:D33" si="3">C27/B27*100</f>
        <v>416.5</v>
      </c>
      <c r="E27" s="484">
        <f t="shared" si="2"/>
        <v>50.09</v>
      </c>
      <c r="F27" s="486">
        <v>555</v>
      </c>
    </row>
    <row r="28" s="204" customFormat="1" ht="21.7" customHeight="1" spans="1:9">
      <c r="A28" s="376" t="s">
        <v>32</v>
      </c>
      <c r="B28" s="371">
        <f>B4+B19</f>
        <v>40219</v>
      </c>
      <c r="C28" s="371">
        <f>C4+C19</f>
        <v>37244</v>
      </c>
      <c r="D28" s="487">
        <f t="shared" si="3"/>
        <v>92.6</v>
      </c>
      <c r="E28" s="488">
        <f t="shared" si="2"/>
        <v>-39.66</v>
      </c>
      <c r="F28" s="489">
        <f>+F4+F19</f>
        <v>61728</v>
      </c>
      <c r="G28" s="204">
        <f>C28+C43</f>
        <v>116538</v>
      </c>
      <c r="H28" s="204">
        <f>F28+F43</f>
        <v>170329</v>
      </c>
      <c r="I28" s="204">
        <f>(G28-H28)/H28</f>
        <v>-0.315806468657715</v>
      </c>
    </row>
    <row r="29" s="204" customFormat="1" ht="21" customHeight="1" spans="1:9">
      <c r="A29" s="373" t="s">
        <v>33</v>
      </c>
      <c r="B29" s="253">
        <f>SUM(B30:B34)</f>
        <v>153173</v>
      </c>
      <c r="C29" s="253">
        <f>SUM(C30:C34)</f>
        <v>159300</v>
      </c>
      <c r="D29" s="483">
        <f t="shared" si="3"/>
        <v>104</v>
      </c>
      <c r="E29" s="484">
        <f t="shared" ref="E29:E58" si="4">IFERROR((C29/F29-1)*100,)</f>
        <v>-10.45</v>
      </c>
      <c r="F29" s="486">
        <f>F30+F31+F32+F33+F34</f>
        <v>177893</v>
      </c>
      <c r="G29" s="204">
        <f>C4+C43</f>
        <v>108474</v>
      </c>
      <c r="H29" s="204">
        <f>F4+F43</f>
        <v>142173</v>
      </c>
      <c r="I29" s="204">
        <f>(G29-H29)/H29</f>
        <v>-0.237028127703572</v>
      </c>
    </row>
    <row r="30" s="204" customFormat="1" ht="17.45" hidden="1" customHeight="1" spans="1:6">
      <c r="A30" s="373" t="s">
        <v>34</v>
      </c>
      <c r="B30" s="253">
        <v>50373</v>
      </c>
      <c r="C30" s="253">
        <v>47500</v>
      </c>
      <c r="D30" s="483">
        <f t="shared" si="3"/>
        <v>94.3</v>
      </c>
      <c r="E30" s="484">
        <f t="shared" si="4"/>
        <v>14.96</v>
      </c>
      <c r="F30" s="486">
        <v>41317</v>
      </c>
    </row>
    <row r="31" s="204" customFormat="1" ht="17.45" hidden="1" customHeight="1" spans="1:6">
      <c r="A31" s="378" t="s">
        <v>35</v>
      </c>
      <c r="B31" s="253">
        <v>30461</v>
      </c>
      <c r="C31" s="253">
        <v>30960</v>
      </c>
      <c r="D31" s="483">
        <f t="shared" si="3"/>
        <v>101.64</v>
      </c>
      <c r="E31" s="484">
        <f t="shared" si="4"/>
        <v>-24.6</v>
      </c>
      <c r="F31" s="486">
        <v>41061</v>
      </c>
    </row>
    <row r="32" s="204" customFormat="1" ht="17.45" hidden="1" customHeight="1" spans="1:6">
      <c r="A32" s="378" t="s">
        <v>36</v>
      </c>
      <c r="B32" s="253">
        <v>7339</v>
      </c>
      <c r="C32" s="253">
        <v>7539</v>
      </c>
      <c r="D32" s="483">
        <f t="shared" si="3"/>
        <v>102.73</v>
      </c>
      <c r="E32" s="484">
        <f t="shared" si="4"/>
        <v>-68.7</v>
      </c>
      <c r="F32" s="486">
        <v>24089</v>
      </c>
    </row>
    <row r="33" s="204" customFormat="1" ht="17.45" hidden="1" customHeight="1" spans="1:6">
      <c r="A33" s="378" t="s">
        <v>37</v>
      </c>
      <c r="B33" s="253">
        <v>65000</v>
      </c>
      <c r="C33" s="253">
        <v>73301</v>
      </c>
      <c r="D33" s="483">
        <f t="shared" si="3"/>
        <v>112.77</v>
      </c>
      <c r="E33" s="484">
        <f t="shared" si="4"/>
        <v>2.63</v>
      </c>
      <c r="F33" s="486">
        <v>71421</v>
      </c>
    </row>
    <row r="34" s="204" customFormat="1" ht="17.45" hidden="1" customHeight="1" spans="1:6">
      <c r="A34" s="378" t="s">
        <v>38</v>
      </c>
      <c r="B34" s="253"/>
      <c r="C34" s="253">
        <v>0</v>
      </c>
      <c r="D34" s="483"/>
      <c r="E34" s="484">
        <f t="shared" si="4"/>
        <v>-100</v>
      </c>
      <c r="F34" s="486">
        <v>5</v>
      </c>
    </row>
    <row r="35" s="204" customFormat="1" ht="21" customHeight="1" spans="1:6">
      <c r="A35" s="373" t="s">
        <v>39</v>
      </c>
      <c r="B35" s="253">
        <f>SUM(B36:B42)</f>
        <v>24927</v>
      </c>
      <c r="C35" s="253">
        <f>SUM(C36:C42)</f>
        <v>23893</v>
      </c>
      <c r="D35" s="483">
        <f>C35/B35*100</f>
        <v>95.85</v>
      </c>
      <c r="E35" s="484">
        <f t="shared" si="4"/>
        <v>69.24</v>
      </c>
      <c r="F35" s="486">
        <f>SUM(F36:F42)</f>
        <v>14118</v>
      </c>
    </row>
    <row r="36" s="204" customFormat="1" ht="17.45" hidden="1" customHeight="1" spans="1:6">
      <c r="A36" s="373" t="s">
        <v>40</v>
      </c>
      <c r="B36" s="253">
        <v>12593</v>
      </c>
      <c r="C36" s="253">
        <v>11875</v>
      </c>
      <c r="D36" s="483">
        <f>C36/B36*100</f>
        <v>94.3</v>
      </c>
      <c r="E36" s="484">
        <f t="shared" si="4"/>
        <v>-458.87</v>
      </c>
      <c r="F36" s="486">
        <v>-3309</v>
      </c>
    </row>
    <row r="37" s="204" customFormat="1" ht="17.45" hidden="1" customHeight="1" spans="1:6">
      <c r="A37" s="373" t="s">
        <v>41</v>
      </c>
      <c r="B37" s="253">
        <v>6092</v>
      </c>
      <c r="C37" s="253">
        <v>6192</v>
      </c>
      <c r="D37" s="483"/>
      <c r="E37" s="484">
        <f t="shared" si="4"/>
        <v>-24.6</v>
      </c>
      <c r="F37" s="486">
        <v>8212</v>
      </c>
    </row>
    <row r="38" s="204" customFormat="1" ht="17.45" hidden="1" customHeight="1" spans="1:6">
      <c r="A38" s="373" t="s">
        <v>42</v>
      </c>
      <c r="B38" s="253">
        <v>1468</v>
      </c>
      <c r="C38" s="253">
        <v>1508</v>
      </c>
      <c r="D38" s="483">
        <f>C38/B38*100</f>
        <v>102.72</v>
      </c>
      <c r="E38" s="484">
        <f t="shared" si="4"/>
        <v>-68.7</v>
      </c>
      <c r="F38" s="486">
        <v>4818</v>
      </c>
    </row>
    <row r="39" s="204" customFormat="1" ht="17.45" hidden="1" customHeight="1" spans="1:6">
      <c r="A39" s="373" t="s">
        <v>43</v>
      </c>
      <c r="B39" s="253"/>
      <c r="C39" s="253">
        <v>0</v>
      </c>
      <c r="D39" s="253"/>
      <c r="E39" s="484">
        <f t="shared" si="4"/>
        <v>0</v>
      </c>
      <c r="F39" s="486">
        <v>0</v>
      </c>
    </row>
    <row r="40" s="204" customFormat="1" ht="17.45" hidden="1" customHeight="1" spans="1:6">
      <c r="A40" s="373" t="s">
        <v>44</v>
      </c>
      <c r="B40" s="253">
        <v>4724</v>
      </c>
      <c r="C40" s="253">
        <v>4290</v>
      </c>
      <c r="D40" s="483">
        <f>C40/B40*100</f>
        <v>90.81</v>
      </c>
      <c r="E40" s="484">
        <f t="shared" si="4"/>
        <v>-1.17</v>
      </c>
      <c r="F40" s="486">
        <v>4341</v>
      </c>
    </row>
    <row r="41" s="204" customFormat="1" ht="17.45" hidden="1" customHeight="1" spans="1:6">
      <c r="A41" s="373" t="s">
        <v>45</v>
      </c>
      <c r="B41" s="253">
        <v>50</v>
      </c>
      <c r="C41" s="253">
        <v>28</v>
      </c>
      <c r="D41" s="483"/>
      <c r="E41" s="484">
        <f t="shared" si="4"/>
        <v>0</v>
      </c>
      <c r="F41" s="486"/>
    </row>
    <row r="42" s="204" customFormat="1" ht="17.45" hidden="1" customHeight="1" spans="1:6">
      <c r="A42" s="373" t="s">
        <v>22</v>
      </c>
      <c r="B42" s="253"/>
      <c r="C42" s="253">
        <v>0</v>
      </c>
      <c r="D42" s="483"/>
      <c r="E42" s="484">
        <f t="shared" si="4"/>
        <v>-100</v>
      </c>
      <c r="F42" s="486">
        <v>56</v>
      </c>
    </row>
    <row r="43" s="204" customFormat="1" ht="21" customHeight="1" spans="1:6">
      <c r="A43" s="373" t="s">
        <v>46</v>
      </c>
      <c r="B43" s="490">
        <f>SUM(B44:B57)</f>
        <v>87741</v>
      </c>
      <c r="C43" s="490">
        <f>SUM(C44:C57)</f>
        <v>79294</v>
      </c>
      <c r="D43" s="483">
        <f>C43/B43*100</f>
        <v>90.37</v>
      </c>
      <c r="E43" s="484">
        <f t="shared" si="4"/>
        <v>-26.99</v>
      </c>
      <c r="F43" s="486">
        <f>SUM(F44:F57)</f>
        <v>108601</v>
      </c>
    </row>
    <row r="44" s="204" customFormat="1" ht="17.45" hidden="1" customHeight="1" spans="1:6">
      <c r="A44" s="373" t="s">
        <v>47</v>
      </c>
      <c r="B44" s="491">
        <v>25630</v>
      </c>
      <c r="C44" s="371">
        <v>25696</v>
      </c>
      <c r="D44" s="487"/>
      <c r="E44" s="488">
        <f t="shared" si="4"/>
        <v>-16.79</v>
      </c>
      <c r="F44" s="486">
        <v>30882</v>
      </c>
    </row>
    <row r="45" s="204" customFormat="1" ht="17.45" hidden="1" customHeight="1" spans="1:6">
      <c r="A45" s="373" t="s">
        <v>48</v>
      </c>
      <c r="B45" s="491">
        <v>12680</v>
      </c>
      <c r="C45" s="492">
        <v>12038</v>
      </c>
      <c r="D45" s="487"/>
      <c r="E45" s="488">
        <f t="shared" si="4"/>
        <v>-18.79</v>
      </c>
      <c r="F45" s="486">
        <v>14823</v>
      </c>
    </row>
    <row r="46" s="204" customFormat="1" ht="17.45" hidden="1" customHeight="1" spans="1:6">
      <c r="A46" s="373" t="s">
        <v>49</v>
      </c>
      <c r="B46" s="491">
        <v>2311</v>
      </c>
      <c r="C46" s="492">
        <v>2349</v>
      </c>
      <c r="D46" s="487"/>
      <c r="E46" s="488">
        <f t="shared" si="4"/>
        <v>-66.29</v>
      </c>
      <c r="F46" s="486">
        <v>6969</v>
      </c>
    </row>
    <row r="47" s="204" customFormat="1" ht="17.45" hidden="1" customHeight="1" spans="1:6">
      <c r="A47" s="373" t="s">
        <v>50</v>
      </c>
      <c r="B47" s="491">
        <v>0</v>
      </c>
      <c r="C47" s="371">
        <v>0</v>
      </c>
      <c r="D47" s="487"/>
      <c r="E47" s="488">
        <f t="shared" si="4"/>
        <v>0</v>
      </c>
      <c r="F47" s="486"/>
    </row>
    <row r="48" s="204" customFormat="1" ht="17.45" hidden="1" customHeight="1" spans="1:6">
      <c r="A48" s="373" t="s">
        <v>13</v>
      </c>
      <c r="B48" s="491">
        <v>11192</v>
      </c>
      <c r="C48" s="371">
        <v>11100</v>
      </c>
      <c r="D48" s="487"/>
      <c r="E48" s="488">
        <f t="shared" si="4"/>
        <v>-5.21</v>
      </c>
      <c r="F48" s="486">
        <v>11710</v>
      </c>
    </row>
    <row r="49" s="204" customFormat="1" ht="17.45" hidden="1" customHeight="1" spans="1:6">
      <c r="A49" s="373" t="s">
        <v>14</v>
      </c>
      <c r="B49" s="491">
        <v>9700</v>
      </c>
      <c r="C49" s="371">
        <v>10482</v>
      </c>
      <c r="D49" s="487"/>
      <c r="E49" s="488">
        <f t="shared" si="4"/>
        <v>46.21</v>
      </c>
      <c r="F49" s="486">
        <v>7169</v>
      </c>
    </row>
    <row r="50" s="204" customFormat="1" ht="17.45" hidden="1" customHeight="1" spans="1:6">
      <c r="A50" s="373" t="s">
        <v>15</v>
      </c>
      <c r="B50" s="491">
        <v>1909</v>
      </c>
      <c r="C50" s="371">
        <v>2169</v>
      </c>
      <c r="D50" s="487"/>
      <c r="E50" s="488">
        <f t="shared" si="4"/>
        <v>-21.04</v>
      </c>
      <c r="F50" s="486">
        <v>2747</v>
      </c>
    </row>
    <row r="51" s="204" customFormat="1" ht="17.45" hidden="1" customHeight="1" spans="1:6">
      <c r="A51" s="373" t="s">
        <v>51</v>
      </c>
      <c r="B51" s="491">
        <v>6672</v>
      </c>
      <c r="C51" s="371">
        <v>6066</v>
      </c>
      <c r="D51" s="487"/>
      <c r="E51" s="488">
        <f t="shared" si="4"/>
        <v>-1.14</v>
      </c>
      <c r="F51" s="486">
        <v>6136</v>
      </c>
    </row>
    <row r="52" s="204" customFormat="1" ht="17.45" hidden="1" customHeight="1" spans="1:6">
      <c r="A52" s="373" t="s">
        <v>17</v>
      </c>
      <c r="B52" s="491">
        <v>11818</v>
      </c>
      <c r="C52" s="371">
        <v>1810</v>
      </c>
      <c r="D52" s="487"/>
      <c r="E52" s="488">
        <f t="shared" si="4"/>
        <v>-90.18</v>
      </c>
      <c r="F52" s="486">
        <v>18426</v>
      </c>
    </row>
    <row r="53" s="204" customFormat="1" ht="17.45" hidden="1" customHeight="1" spans="1:6">
      <c r="A53" s="373" t="s">
        <v>18</v>
      </c>
      <c r="B53" s="491">
        <v>2713</v>
      </c>
      <c r="C53" s="371">
        <v>2500</v>
      </c>
      <c r="D53" s="487"/>
      <c r="E53" s="488">
        <f t="shared" si="4"/>
        <v>27.68</v>
      </c>
      <c r="F53" s="486">
        <v>1958</v>
      </c>
    </row>
    <row r="54" s="204" customFormat="1" ht="17.45" hidden="1" customHeight="1" spans="1:6">
      <c r="A54" s="373" t="s">
        <v>19</v>
      </c>
      <c r="B54" s="491">
        <v>0</v>
      </c>
      <c r="C54" s="371">
        <v>0</v>
      </c>
      <c r="D54" s="487"/>
      <c r="E54" s="488">
        <f t="shared" si="4"/>
        <v>0</v>
      </c>
      <c r="F54" s="486"/>
    </row>
    <row r="55" s="204" customFormat="1" ht="17.45" hidden="1" customHeight="1" spans="1:6">
      <c r="A55" s="373" t="s">
        <v>20</v>
      </c>
      <c r="B55" s="491">
        <v>3000</v>
      </c>
      <c r="C55" s="371">
        <v>5000</v>
      </c>
      <c r="D55" s="487"/>
      <c r="E55" s="488">
        <f t="shared" si="4"/>
        <v>-34.65</v>
      </c>
      <c r="F55" s="486">
        <v>7651</v>
      </c>
    </row>
    <row r="56" s="204" customFormat="1" ht="17.45" hidden="1" customHeight="1" spans="1:6">
      <c r="A56" s="373" t="s">
        <v>21</v>
      </c>
      <c r="B56" s="491">
        <v>116</v>
      </c>
      <c r="C56" s="371">
        <v>84</v>
      </c>
      <c r="D56" s="487"/>
      <c r="E56" s="488">
        <f t="shared" si="4"/>
        <v>0</v>
      </c>
      <c r="F56" s="486"/>
    </row>
    <row r="57" s="204" customFormat="1" ht="17.45" hidden="1" customHeight="1" spans="1:6">
      <c r="A57" s="373" t="s">
        <v>22</v>
      </c>
      <c r="B57" s="491"/>
      <c r="C57" s="371">
        <v>0</v>
      </c>
      <c r="D57" s="487"/>
      <c r="E57" s="488">
        <f t="shared" si="4"/>
        <v>-100</v>
      </c>
      <c r="F57" s="486">
        <v>130</v>
      </c>
    </row>
    <row r="58" s="204" customFormat="1" ht="21.7" customHeight="1" spans="1:6">
      <c r="A58" s="379" t="s">
        <v>52</v>
      </c>
      <c r="B58" s="299">
        <f>B28+B29+B35+B43</f>
        <v>306060</v>
      </c>
      <c r="C58" s="299">
        <f>C28+C29+C35+C43</f>
        <v>299731</v>
      </c>
      <c r="D58" s="493">
        <f>C58/B58*100</f>
        <v>97.93</v>
      </c>
      <c r="E58" s="494">
        <f t="shared" si="4"/>
        <v>-17.28</v>
      </c>
      <c r="F58" s="489">
        <f>F4+F19+F29+F43+F35</f>
        <v>362340</v>
      </c>
    </row>
    <row r="59" s="204" customFormat="1" ht="12.75" spans="3:3">
      <c r="C59" s="480"/>
    </row>
    <row r="60" s="204" customFormat="1" ht="12.75" spans="3:3">
      <c r="C60" s="480"/>
    </row>
    <row r="61" s="204" customFormat="1" ht="12.75" spans="3:3">
      <c r="C61" s="480"/>
    </row>
    <row r="62" s="204" customFormat="1" ht="12.75" spans="3:3">
      <c r="C62" s="480"/>
    </row>
    <row r="63" s="204" customFormat="1" ht="12.75" spans="3:3">
      <c r="C63" s="480"/>
    </row>
    <row r="64" s="204" customFormat="1" ht="12.75" spans="3:3">
      <c r="C64" s="480"/>
    </row>
    <row r="65" s="204" customFormat="1" ht="12.75" spans="3:3">
      <c r="C65" s="480"/>
    </row>
    <row r="66" s="204" customFormat="1" ht="12.75" spans="3:3">
      <c r="C66" s="480"/>
    </row>
    <row r="67" s="204" customFormat="1" ht="12.75" spans="3:3">
      <c r="C67" s="480"/>
    </row>
    <row r="68" s="204" customFormat="1" ht="12.75" spans="3:3">
      <c r="C68" s="480"/>
    </row>
    <row r="69" s="204" customFormat="1" ht="12.75" spans="3:3">
      <c r="C69" s="480"/>
    </row>
    <row r="70" s="204" customFormat="1" ht="12.75" spans="3:3">
      <c r="C70" s="480"/>
    </row>
    <row r="71" s="204" customFormat="1" ht="12.75" spans="3:3">
      <c r="C71" s="480"/>
    </row>
    <row r="72" s="204" customFormat="1" ht="12.75" spans="3:3">
      <c r="C72" s="480"/>
    </row>
    <row r="73" s="204" customFormat="1" ht="12.75" spans="3:3">
      <c r="C73" s="480"/>
    </row>
    <row r="74" s="204" customFormat="1" ht="12.75" spans="3:3">
      <c r="C74" s="480"/>
    </row>
    <row r="75" s="204" customFormat="1" ht="12.75" spans="3:3">
      <c r="C75" s="480"/>
    </row>
    <row r="76" s="204" customFormat="1" ht="12.75" spans="3:3">
      <c r="C76" s="480"/>
    </row>
    <row r="77" s="204" customFormat="1" ht="12.75" spans="3:3">
      <c r="C77" s="480"/>
    </row>
    <row r="78" s="204" customFormat="1" ht="12.75" spans="3:3">
      <c r="C78" s="480"/>
    </row>
    <row r="79" s="204" customFormat="1" ht="12.75" spans="3:3">
      <c r="C79" s="480"/>
    </row>
    <row r="80" s="204" customFormat="1" ht="12.75" spans="3:3">
      <c r="C80" s="480"/>
    </row>
    <row r="81" s="204" customFormat="1" ht="12.75" spans="3:3">
      <c r="C81" s="480"/>
    </row>
    <row r="82" s="204" customFormat="1" ht="12.75" spans="3:3">
      <c r="C82" s="480"/>
    </row>
    <row r="83" s="204" customFormat="1" ht="12.75" spans="3:3">
      <c r="C83" s="480"/>
    </row>
    <row r="84" s="204" customFormat="1" ht="12.75" spans="3:3">
      <c r="C84" s="480"/>
    </row>
    <row r="85" s="204" customFormat="1" ht="12.75" spans="3:3">
      <c r="C85" s="480"/>
    </row>
    <row r="86" s="204" customFormat="1" ht="12.75" spans="3:3">
      <c r="C86" s="480"/>
    </row>
    <row r="87" s="204" customFormat="1" ht="12.75" spans="3:3">
      <c r="C87" s="480"/>
    </row>
    <row r="88" s="204" customFormat="1" ht="12.75" spans="3:3">
      <c r="C88" s="480"/>
    </row>
    <row r="89" s="204" customFormat="1" ht="12.75" spans="3:3">
      <c r="C89" s="480"/>
    </row>
    <row r="90" s="204" customFormat="1" ht="12.75" spans="3:3">
      <c r="C90" s="480"/>
    </row>
    <row r="91" s="204" customFormat="1" ht="12.75" spans="3:3">
      <c r="C91" s="480"/>
    </row>
    <row r="92" s="204" customFormat="1" ht="12.75" spans="3:3">
      <c r="C92" s="480"/>
    </row>
  </sheetData>
  <mergeCells count="1">
    <mergeCell ref="A1:E1"/>
  </mergeCells>
  <printOptions horizontalCentered="1"/>
  <pageMargins left="0.78740157480315" right="0.78740157480315" top="0.78740157480315" bottom="0.78740157480315" header="0.196850393700787" footer="0.31496062992126"/>
  <pageSetup paperSize="9" orientation="portrait" useFirstPageNumber="1"/>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zoomScale="115" zoomScaleNormal="115" workbookViewId="0">
      <selection activeCell="C19" sqref="C19"/>
    </sheetView>
  </sheetViews>
  <sheetFormatPr defaultColWidth="8.8" defaultRowHeight="14.25" outlineLevelCol="1"/>
  <cols>
    <col min="1" max="1" width="51.0833333333333" style="2" customWidth="1"/>
    <col min="2" max="2" width="26.1" style="2" customWidth="1"/>
    <col min="3" max="16384" width="8.8" style="2"/>
  </cols>
  <sheetData>
    <row r="1" s="18" customFormat="1" ht="30" customHeight="1" spans="1:2">
      <c r="A1" s="5" t="s">
        <v>209</v>
      </c>
      <c r="B1" s="5"/>
    </row>
    <row r="2" s="4" customFormat="1" ht="19.5" customHeight="1" spans="1:2">
      <c r="A2" s="41"/>
      <c r="B2" s="42" t="s">
        <v>200</v>
      </c>
    </row>
    <row r="3" s="4" customFormat="1" ht="30" customHeight="1" spans="1:2">
      <c r="A3" s="24" t="s">
        <v>201</v>
      </c>
      <c r="B3" s="26" t="s">
        <v>210</v>
      </c>
    </row>
    <row r="4" s="4" customFormat="1" ht="25.2" customHeight="1" spans="1:2">
      <c r="A4" s="87" t="s">
        <v>211</v>
      </c>
      <c r="B4" s="88">
        <f>B5+B6</f>
        <v>137.67</v>
      </c>
    </row>
    <row r="5" s="20" customFormat="1" ht="25.2" customHeight="1" spans="1:2">
      <c r="A5" s="63" t="s">
        <v>212</v>
      </c>
      <c r="B5" s="381">
        <v>16.25</v>
      </c>
    </row>
    <row r="6" s="20" customFormat="1" ht="25.2" customHeight="1" spans="1:2">
      <c r="A6" s="63" t="s">
        <v>213</v>
      </c>
      <c r="B6" s="381">
        <v>121.42</v>
      </c>
    </row>
    <row r="7" s="20" customFormat="1" ht="25.2" customHeight="1" spans="1:2">
      <c r="A7" s="90" t="s">
        <v>214</v>
      </c>
      <c r="B7" s="88">
        <f>B8+B9</f>
        <v>137.67</v>
      </c>
    </row>
    <row r="8" s="20" customFormat="1" ht="25.2" customHeight="1" spans="1:2">
      <c r="A8" s="63" t="s">
        <v>212</v>
      </c>
      <c r="B8" s="381">
        <v>16.25</v>
      </c>
    </row>
    <row r="9" s="20" customFormat="1" ht="25.2" customHeight="1" spans="1:2">
      <c r="A9" s="63" t="s">
        <v>213</v>
      </c>
      <c r="B9" s="381">
        <v>121.42</v>
      </c>
    </row>
    <row r="10" s="20" customFormat="1" ht="25.2" customHeight="1" spans="1:2">
      <c r="A10" s="90" t="s">
        <v>215</v>
      </c>
      <c r="B10" s="88">
        <f>SUM(B11:B15)</f>
        <v>29.61</v>
      </c>
    </row>
    <row r="11" s="20" customFormat="1" ht="25.2" customHeight="1" spans="1:2">
      <c r="A11" s="63" t="s">
        <v>216</v>
      </c>
      <c r="B11" s="89"/>
    </row>
    <row r="12" s="20" customFormat="1" ht="25.2" customHeight="1" spans="1:2">
      <c r="A12" s="63" t="s">
        <v>217</v>
      </c>
      <c r="B12" s="89"/>
    </row>
    <row r="13" s="20" customFormat="1" ht="25.2" customHeight="1" spans="1:2">
      <c r="A13" s="63" t="s">
        <v>218</v>
      </c>
      <c r="B13" s="89">
        <v>14.15</v>
      </c>
    </row>
    <row r="14" s="20" customFormat="1" ht="25.2" customHeight="1" spans="1:2">
      <c r="A14" s="63" t="s">
        <v>219</v>
      </c>
      <c r="B14" s="89">
        <v>15.46</v>
      </c>
    </row>
    <row r="15" s="20" customFormat="1" ht="25.2" customHeight="1" spans="1:2">
      <c r="A15" s="63" t="s">
        <v>220</v>
      </c>
      <c r="B15" s="89"/>
    </row>
    <row r="16" s="20" customFormat="1" ht="25.2" customHeight="1" spans="1:2">
      <c r="A16" s="90" t="s">
        <v>221</v>
      </c>
      <c r="B16" s="88">
        <f>B17+B18</f>
        <v>0.86</v>
      </c>
    </row>
    <row r="17" s="20" customFormat="1" ht="25.2" customHeight="1" spans="1:2">
      <c r="A17" s="63" t="s">
        <v>212</v>
      </c>
      <c r="B17" s="89">
        <v>0.86</v>
      </c>
    </row>
    <row r="18" s="20" customFormat="1" ht="25.2" customHeight="1" spans="1:2">
      <c r="A18" s="63" t="s">
        <v>213</v>
      </c>
      <c r="B18" s="89">
        <v>0</v>
      </c>
    </row>
    <row r="19" s="20" customFormat="1" ht="25.2" customHeight="1" spans="1:2">
      <c r="A19" s="90" t="s">
        <v>222</v>
      </c>
      <c r="B19" s="88">
        <f>B20+B21</f>
        <v>4.68</v>
      </c>
    </row>
    <row r="20" s="20" customFormat="1" ht="25.2" customHeight="1" spans="1:2">
      <c r="A20" s="63" t="s">
        <v>212</v>
      </c>
      <c r="B20" s="89">
        <v>0.56</v>
      </c>
    </row>
    <row r="21" s="20" customFormat="1" ht="25.2" customHeight="1" spans="1:2">
      <c r="A21" s="63" t="s">
        <v>213</v>
      </c>
      <c r="B21" s="89">
        <v>4.12</v>
      </c>
    </row>
    <row r="22" s="20" customFormat="1" ht="25.2" customHeight="1" spans="1:2">
      <c r="A22" s="90" t="s">
        <v>223</v>
      </c>
      <c r="B22" s="88">
        <f>B23+B24</f>
        <v>166.42</v>
      </c>
    </row>
    <row r="23" s="20" customFormat="1" ht="25.2" customHeight="1" spans="1:2">
      <c r="A23" s="63" t="s">
        <v>212</v>
      </c>
      <c r="B23" s="89">
        <v>15.39</v>
      </c>
    </row>
    <row r="24" s="20" customFormat="1" ht="25.2" customHeight="1" spans="1:2">
      <c r="A24" s="63" t="s">
        <v>213</v>
      </c>
      <c r="B24" s="89">
        <v>151.03</v>
      </c>
    </row>
    <row r="25" s="20" customFormat="1" ht="25.2" customHeight="1" spans="1:2">
      <c r="A25" s="90" t="s">
        <v>224</v>
      </c>
      <c r="B25" s="88">
        <f>B26+B27</f>
        <v>167.81</v>
      </c>
    </row>
    <row r="26" s="20" customFormat="1" ht="25.2" customHeight="1" spans="1:2">
      <c r="A26" s="63" t="s">
        <v>212</v>
      </c>
      <c r="B26" s="89">
        <v>16.25</v>
      </c>
    </row>
    <row r="27" s="20" customFormat="1" ht="25.2" customHeight="1" spans="1:2">
      <c r="A27" s="64" t="s">
        <v>213</v>
      </c>
      <c r="B27" s="91">
        <v>151.56</v>
      </c>
    </row>
    <row r="28" s="20" customFormat="1" ht="25.2" customHeight="1" spans="1:2">
      <c r="A28" s="92" t="s">
        <v>208</v>
      </c>
      <c r="B28" s="92"/>
    </row>
  </sheetData>
  <mergeCells count="2">
    <mergeCell ref="A1:B1"/>
    <mergeCell ref="A28:B28"/>
  </mergeCells>
  <pageMargins left="0.786805555555556" right="0.786805555555556" top="0.786805555555556" bottom="0.786805555555556" header="0.196527777777778" footer="0.314583333333333"/>
  <pageSetup paperSize="9"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G98"/>
  <sheetViews>
    <sheetView showGridLines="0" showZeros="0" zoomScale="120" zoomScaleNormal="120" workbookViewId="0">
      <pane xSplit="1" ySplit="3" topLeftCell="B8" activePane="bottomRight" state="frozen"/>
      <selection/>
      <selection pane="topRight"/>
      <selection pane="bottomLeft"/>
      <selection pane="bottomRight" activeCell="F63" sqref="F63"/>
    </sheetView>
  </sheetViews>
  <sheetFormatPr defaultColWidth="9.25" defaultRowHeight="15.75" outlineLevelCol="6"/>
  <cols>
    <col min="1" max="1" width="30.375" style="365" customWidth="1"/>
    <col min="2" max="3" width="15.75" style="366" customWidth="1"/>
    <col min="4" max="4" width="15.75" style="365" customWidth="1"/>
    <col min="5" max="5" width="14" style="365" hidden="1" customWidth="1"/>
    <col min="6" max="7" width="9.25" style="365" customWidth="1"/>
    <col min="8" max="16384" width="9.25" style="365"/>
  </cols>
  <sheetData>
    <row r="1" s="363" customFormat="1" ht="30" customHeight="1" spans="1:4">
      <c r="A1" s="278" t="s">
        <v>225</v>
      </c>
      <c r="B1" s="278"/>
      <c r="C1" s="278"/>
      <c r="D1" s="278"/>
    </row>
    <row r="2" s="364" customFormat="1" ht="20.1" customHeight="1" spans="2:4">
      <c r="B2" s="367"/>
      <c r="C2" s="367"/>
      <c r="D2" s="112" t="s">
        <v>1</v>
      </c>
    </row>
    <row r="3" s="364" customFormat="1" ht="30" customHeight="1" spans="1:4">
      <c r="A3" s="368" t="s">
        <v>123</v>
      </c>
      <c r="B3" s="226" t="s">
        <v>226</v>
      </c>
      <c r="C3" s="226" t="s">
        <v>227</v>
      </c>
      <c r="D3" s="369" t="s">
        <v>58</v>
      </c>
    </row>
    <row r="4" s="364" customFormat="1" ht="21.7" customHeight="1" spans="1:4">
      <c r="A4" s="370" t="s">
        <v>8</v>
      </c>
      <c r="B4" s="371">
        <f>SUM(B5:B18)</f>
        <v>29180</v>
      </c>
      <c r="C4" s="371">
        <f>SUM(C5:C18)</f>
        <v>32266</v>
      </c>
      <c r="D4" s="372">
        <f>IFERROR((C4-B4)/B4*100,)</f>
        <v>10.58</v>
      </c>
    </row>
    <row r="5" s="364" customFormat="1" ht="21.7" customHeight="1" spans="1:4">
      <c r="A5" s="373" t="s">
        <v>9</v>
      </c>
      <c r="B5" s="253">
        <f>'25一般公共预算收入执行'!C5</f>
        <v>9929</v>
      </c>
      <c r="C5" s="374">
        <v>11899</v>
      </c>
      <c r="D5" s="375">
        <f t="shared" ref="D5:D36" si="0">IFERROR((C5-B5)/B5*100,)</f>
        <v>19.84</v>
      </c>
    </row>
    <row r="6" s="364" customFormat="1" ht="21.7" customHeight="1" spans="1:4">
      <c r="A6" s="373" t="s">
        <v>10</v>
      </c>
      <c r="B6" s="253">
        <f>'25一般公共预算收入执行'!C6</f>
        <v>2410</v>
      </c>
      <c r="C6" s="374">
        <v>2770</v>
      </c>
      <c r="D6" s="375">
        <f t="shared" si="0"/>
        <v>14.94</v>
      </c>
    </row>
    <row r="7" s="364" customFormat="1" ht="21.7" customHeight="1" spans="1:4">
      <c r="A7" s="373" t="s">
        <v>11</v>
      </c>
      <c r="B7" s="253">
        <f>'25一般公共预算收入执行'!C7</f>
        <v>1169</v>
      </c>
      <c r="C7" s="374">
        <v>1345</v>
      </c>
      <c r="D7" s="375">
        <f t="shared" si="0"/>
        <v>15.06</v>
      </c>
    </row>
    <row r="8" s="364" customFormat="1" ht="21.7" customHeight="1" spans="1:4">
      <c r="A8" s="373" t="s">
        <v>12</v>
      </c>
      <c r="B8" s="253"/>
      <c r="C8" s="374"/>
      <c r="D8" s="375">
        <f t="shared" si="0"/>
        <v>0</v>
      </c>
    </row>
    <row r="9" s="364" customFormat="1" ht="21.7" customHeight="1" spans="1:4">
      <c r="A9" s="373" t="s">
        <v>13</v>
      </c>
      <c r="B9" s="253"/>
      <c r="C9" s="374"/>
      <c r="D9" s="375">
        <f t="shared" si="0"/>
        <v>0</v>
      </c>
    </row>
    <row r="10" s="364" customFormat="1" ht="21.7" customHeight="1" spans="1:4">
      <c r="A10" s="373" t="s">
        <v>14</v>
      </c>
      <c r="B10" s="253">
        <f>'25一般公共预算收入执行'!C10</f>
        <v>6518</v>
      </c>
      <c r="C10" s="374">
        <v>6588</v>
      </c>
      <c r="D10" s="375">
        <f t="shared" si="0"/>
        <v>1.07</v>
      </c>
    </row>
    <row r="11" s="364" customFormat="1" ht="21.7" customHeight="1" spans="1:4">
      <c r="A11" s="373" t="s">
        <v>15</v>
      </c>
      <c r="B11" s="253">
        <f>'25一般公共预算收入执行'!C11</f>
        <v>1041</v>
      </c>
      <c r="C11" s="374">
        <v>1080</v>
      </c>
      <c r="D11" s="375">
        <f t="shared" si="0"/>
        <v>3.75</v>
      </c>
    </row>
    <row r="12" s="364" customFormat="1" ht="21.7" customHeight="1" spans="1:4">
      <c r="A12" s="373" t="s">
        <v>16</v>
      </c>
      <c r="B12" s="253">
        <f>'25一般公共预算收入执行'!C12</f>
        <v>3944</v>
      </c>
      <c r="C12" s="374">
        <v>3974</v>
      </c>
      <c r="D12" s="375">
        <f t="shared" si="0"/>
        <v>0.76</v>
      </c>
    </row>
    <row r="13" s="364" customFormat="1" ht="21.7" customHeight="1" spans="1:4">
      <c r="A13" s="373" t="s">
        <v>17</v>
      </c>
      <c r="B13" s="253">
        <f>'25一般公共预算收入执行'!C13</f>
        <v>1133</v>
      </c>
      <c r="C13" s="374">
        <v>1560</v>
      </c>
      <c r="D13" s="375">
        <f t="shared" si="0"/>
        <v>37.69</v>
      </c>
    </row>
    <row r="14" s="364" customFormat="1" ht="21.7" customHeight="1" spans="1:4">
      <c r="A14" s="373" t="s">
        <v>18</v>
      </c>
      <c r="B14" s="253"/>
      <c r="C14" s="374"/>
      <c r="D14" s="375">
        <f t="shared" si="0"/>
        <v>0</v>
      </c>
    </row>
    <row r="15" s="364" customFormat="1" ht="21.7" customHeight="1" spans="1:4">
      <c r="A15" s="373" t="s">
        <v>19</v>
      </c>
      <c r="B15" s="253">
        <f>'25一般公共预算收入执行'!C15</f>
        <v>3036</v>
      </c>
      <c r="C15" s="374">
        <v>3050</v>
      </c>
      <c r="D15" s="375">
        <f t="shared" si="0"/>
        <v>0.46</v>
      </c>
    </row>
    <row r="16" s="364" customFormat="1" ht="21.7" customHeight="1" spans="1:4">
      <c r="A16" s="373" t="s">
        <v>20</v>
      </c>
      <c r="B16" s="253"/>
      <c r="C16" s="374"/>
      <c r="D16" s="375">
        <f t="shared" si="0"/>
        <v>0</v>
      </c>
    </row>
    <row r="17" s="364" customFormat="1" ht="21.7" customHeight="1" spans="1:4">
      <c r="A17" s="373" t="s">
        <v>21</v>
      </c>
      <c r="B17" s="253"/>
      <c r="C17" s="374"/>
      <c r="D17" s="375">
        <f t="shared" si="0"/>
        <v>0</v>
      </c>
    </row>
    <row r="18" s="364" customFormat="1" ht="21.7" customHeight="1" spans="1:4">
      <c r="A18" s="373" t="s">
        <v>22</v>
      </c>
      <c r="B18" s="253"/>
      <c r="C18" s="374"/>
      <c r="D18" s="375">
        <f t="shared" si="0"/>
        <v>0</v>
      </c>
    </row>
    <row r="19" s="364" customFormat="1" ht="21.7" customHeight="1" spans="1:4">
      <c r="A19" s="370" t="s">
        <v>23</v>
      </c>
      <c r="B19" s="371">
        <f>SUM(B20:B27)</f>
        <v>8064</v>
      </c>
      <c r="C19" s="371">
        <f>SUM(C20:C27)</f>
        <v>6840</v>
      </c>
      <c r="D19" s="372">
        <f t="shared" si="0"/>
        <v>-15.18</v>
      </c>
    </row>
    <row r="20" s="364" customFormat="1" ht="21.7" customHeight="1" spans="1:4">
      <c r="A20" s="373" t="s">
        <v>24</v>
      </c>
      <c r="B20" s="253">
        <f>'25一般公共预算收入执行'!C20</f>
        <v>4066</v>
      </c>
      <c r="C20" s="374">
        <v>4590</v>
      </c>
      <c r="D20" s="375">
        <f t="shared" si="0"/>
        <v>12.89</v>
      </c>
    </row>
    <row r="21" s="364" customFormat="1" ht="21.7" customHeight="1" spans="1:4">
      <c r="A21" s="373" t="s">
        <v>25</v>
      </c>
      <c r="B21" s="253">
        <f>'25一般公共预算收入执行'!C21</f>
        <v>1</v>
      </c>
      <c r="C21" s="374">
        <v>0</v>
      </c>
      <c r="D21" s="375">
        <f t="shared" si="0"/>
        <v>-100</v>
      </c>
    </row>
    <row r="22" s="364" customFormat="1" ht="21.7" customHeight="1" spans="1:4">
      <c r="A22" s="373" t="s">
        <v>26</v>
      </c>
      <c r="B22" s="253">
        <f>'25一般公共预算收入执行'!C22</f>
        <v>36</v>
      </c>
      <c r="C22" s="374">
        <v>50</v>
      </c>
      <c r="D22" s="375">
        <f t="shared" si="0"/>
        <v>38.89</v>
      </c>
    </row>
    <row r="23" s="364" customFormat="1" ht="21.7" customHeight="1" spans="1:4">
      <c r="A23" s="373" t="s">
        <v>27</v>
      </c>
      <c r="B23" s="253">
        <f>'25一般公共预算收入执行'!C23</f>
        <v>0</v>
      </c>
      <c r="C23" s="374">
        <v>0</v>
      </c>
      <c r="D23" s="375">
        <f t="shared" si="0"/>
        <v>0</v>
      </c>
    </row>
    <row r="24" s="364" customFormat="1" ht="21.7" customHeight="1" spans="1:4">
      <c r="A24" s="373" t="s">
        <v>28</v>
      </c>
      <c r="B24" s="253">
        <f>'25一般公共预算收入执行'!C24</f>
        <v>140</v>
      </c>
      <c r="C24" s="374">
        <v>1200</v>
      </c>
      <c r="D24" s="375">
        <f t="shared" si="0"/>
        <v>757.14</v>
      </c>
    </row>
    <row r="25" s="364" customFormat="1" ht="21.7" customHeight="1" spans="1:4">
      <c r="A25" s="373" t="s">
        <v>29</v>
      </c>
      <c r="B25" s="253">
        <f>'25一般公共预算收入执行'!C25</f>
        <v>0</v>
      </c>
      <c r="C25" s="253">
        <v>0</v>
      </c>
      <c r="D25" s="375">
        <f t="shared" si="0"/>
        <v>0</v>
      </c>
    </row>
    <row r="26" s="364" customFormat="1" ht="21.7" customHeight="1" spans="1:4">
      <c r="A26" s="373" t="s">
        <v>30</v>
      </c>
      <c r="B26" s="253">
        <f>'25一般公共预算收入执行'!C26</f>
        <v>2988</v>
      </c>
      <c r="C26" s="374">
        <v>0</v>
      </c>
      <c r="D26" s="375">
        <f t="shared" si="0"/>
        <v>-100</v>
      </c>
    </row>
    <row r="27" s="364" customFormat="1" ht="21.7" customHeight="1" spans="1:4">
      <c r="A27" s="373" t="s">
        <v>31</v>
      </c>
      <c r="B27" s="253">
        <f>'25一般公共预算收入执行'!C27</f>
        <v>833</v>
      </c>
      <c r="C27" s="253">
        <v>1000</v>
      </c>
      <c r="D27" s="375">
        <f t="shared" si="0"/>
        <v>20.05</v>
      </c>
    </row>
    <row r="28" s="364" customFormat="1" ht="21.7" customHeight="1" spans="1:5">
      <c r="A28" s="376" t="s">
        <v>32</v>
      </c>
      <c r="B28" s="371">
        <f>+B4+B19</f>
        <v>37244</v>
      </c>
      <c r="C28" s="371">
        <f>+C4+C19</f>
        <v>39106</v>
      </c>
      <c r="D28" s="372">
        <f t="shared" si="0"/>
        <v>5</v>
      </c>
      <c r="E28" s="364">
        <f>(C28+C43)</f>
        <v>122366</v>
      </c>
    </row>
    <row r="29" s="364" customFormat="1" ht="21" customHeight="1" spans="1:5">
      <c r="A29" s="370" t="s">
        <v>33</v>
      </c>
      <c r="B29" s="253">
        <f>SUM(B30:B34)</f>
        <v>159300</v>
      </c>
      <c r="C29" s="253">
        <f>SUM(C30:C34)</f>
        <v>169163</v>
      </c>
      <c r="D29" s="375">
        <f t="shared" si="0"/>
        <v>6.19</v>
      </c>
      <c r="E29" s="364">
        <f>B28+B43</f>
        <v>116538</v>
      </c>
    </row>
    <row r="30" s="364" customFormat="1" ht="22.5" hidden="1" customHeight="1" spans="1:7">
      <c r="A30" s="373" t="s">
        <v>34</v>
      </c>
      <c r="B30" s="253">
        <f>'25一般公共预算收入执行'!C30</f>
        <v>47500</v>
      </c>
      <c r="C30" s="374">
        <v>56319</v>
      </c>
      <c r="D30" s="375">
        <f t="shared" si="0"/>
        <v>18.57</v>
      </c>
      <c r="G30" s="377"/>
    </row>
    <row r="31" s="364" customFormat="1" ht="22.5" hidden="1" customHeight="1" spans="1:7">
      <c r="A31" s="378" t="s">
        <v>35</v>
      </c>
      <c r="B31" s="253">
        <f>'25一般公共预算收入执行'!C31</f>
        <v>30960</v>
      </c>
      <c r="C31" s="253">
        <v>34425</v>
      </c>
      <c r="D31" s="375">
        <f t="shared" si="0"/>
        <v>11.19</v>
      </c>
      <c r="G31" s="377"/>
    </row>
    <row r="32" s="364" customFormat="1" ht="22.5" hidden="1" customHeight="1" spans="1:7">
      <c r="A32" s="378" t="s">
        <v>36</v>
      </c>
      <c r="B32" s="253">
        <f>'25一般公共预算收入执行'!C32</f>
        <v>7539</v>
      </c>
      <c r="C32" s="374">
        <v>8419</v>
      </c>
      <c r="D32" s="375">
        <f t="shared" si="0"/>
        <v>11.67</v>
      </c>
      <c r="G32" s="377"/>
    </row>
    <row r="33" s="364" customFormat="1" ht="22.5" hidden="1" customHeight="1" spans="1:7">
      <c r="A33" s="378" t="s">
        <v>37</v>
      </c>
      <c r="B33" s="253">
        <f>'25一般公共预算收入执行'!C33</f>
        <v>73301</v>
      </c>
      <c r="C33" s="253">
        <v>70000</v>
      </c>
      <c r="D33" s="375">
        <f t="shared" si="0"/>
        <v>-4.5</v>
      </c>
      <c r="G33" s="377"/>
    </row>
    <row r="34" s="364" customFormat="1" ht="22.5" hidden="1" customHeight="1" spans="1:7">
      <c r="A34" s="378" t="s">
        <v>38</v>
      </c>
      <c r="B34" s="253">
        <f>'25一般公共预算收入执行'!C34</f>
        <v>0</v>
      </c>
      <c r="C34" s="253">
        <v>0</v>
      </c>
      <c r="D34" s="375">
        <f t="shared" si="0"/>
        <v>0</v>
      </c>
      <c r="G34" s="377"/>
    </row>
    <row r="35" s="364" customFormat="1" ht="21" customHeight="1" spans="1:5">
      <c r="A35" s="370" t="s">
        <v>39</v>
      </c>
      <c r="B35" s="253">
        <f>SUM(B36:B42)</f>
        <v>23893</v>
      </c>
      <c r="C35" s="253">
        <f>SUM(C36:C42)</f>
        <v>26992</v>
      </c>
      <c r="D35" s="375">
        <f t="shared" si="0"/>
        <v>12.97</v>
      </c>
      <c r="E35" s="364">
        <f>(E28-E29)/E29</f>
        <v>0.0500094389812765</v>
      </c>
    </row>
    <row r="36" s="364" customFormat="1" ht="22.5" hidden="1" customHeight="1" spans="1:4">
      <c r="A36" s="373" t="s">
        <v>40</v>
      </c>
      <c r="B36" s="253">
        <f>'25一般公共预算收入执行'!C36</f>
        <v>11875</v>
      </c>
      <c r="C36" s="374">
        <v>14080</v>
      </c>
      <c r="D36" s="375">
        <f t="shared" si="0"/>
        <v>18.57</v>
      </c>
    </row>
    <row r="37" s="364" customFormat="1" ht="22.5" hidden="1" customHeight="1" spans="1:4">
      <c r="A37" s="373" t="s">
        <v>41</v>
      </c>
      <c r="B37" s="253">
        <f>'25一般公共预算收入执行'!C37</f>
        <v>6192</v>
      </c>
      <c r="C37" s="253">
        <v>6885</v>
      </c>
      <c r="D37" s="375">
        <f t="shared" ref="D37:D58" si="1">IFERROR((C37-B37)/B37*100,)</f>
        <v>11.19</v>
      </c>
    </row>
    <row r="38" s="364" customFormat="1" ht="22.5" hidden="1" customHeight="1" spans="1:4">
      <c r="A38" s="373" t="s">
        <v>42</v>
      </c>
      <c r="B38" s="253">
        <f>'25一般公共预算收入执行'!C38</f>
        <v>1508</v>
      </c>
      <c r="C38" s="374">
        <v>1684</v>
      </c>
      <c r="D38" s="375">
        <f t="shared" si="1"/>
        <v>11.67</v>
      </c>
    </row>
    <row r="39" s="364" customFormat="1" ht="22.5" hidden="1" customHeight="1" spans="1:4">
      <c r="A39" s="373" t="s">
        <v>43</v>
      </c>
      <c r="B39" s="253">
        <f>'25一般公共预算收入执行'!C39</f>
        <v>0</v>
      </c>
      <c r="C39" s="253"/>
      <c r="D39" s="375">
        <f t="shared" si="1"/>
        <v>0</v>
      </c>
    </row>
    <row r="40" s="364" customFormat="1" ht="22.5" hidden="1" customHeight="1" spans="1:4">
      <c r="A40" s="373" t="s">
        <v>44</v>
      </c>
      <c r="B40" s="253">
        <f>'25一般公共预算收入执行'!C40</f>
        <v>4290</v>
      </c>
      <c r="C40" s="374">
        <v>4311</v>
      </c>
      <c r="D40" s="375">
        <f t="shared" si="1"/>
        <v>0.49</v>
      </c>
    </row>
    <row r="41" s="364" customFormat="1" ht="22.5" hidden="1" customHeight="1" spans="1:4">
      <c r="A41" s="373" t="s">
        <v>45</v>
      </c>
      <c r="B41" s="253">
        <f>'25一般公共预算收入执行'!C41</f>
        <v>28</v>
      </c>
      <c r="C41" s="374">
        <v>32</v>
      </c>
      <c r="D41" s="375">
        <f t="shared" si="1"/>
        <v>14.29</v>
      </c>
    </row>
    <row r="42" s="364" customFormat="1" ht="22.5" hidden="1" customHeight="1" spans="1:4">
      <c r="A42" s="373" t="s">
        <v>228</v>
      </c>
      <c r="B42" s="253">
        <f>'25一般公共预算收入执行'!C42</f>
        <v>0</v>
      </c>
      <c r="C42" s="374"/>
      <c r="D42" s="375">
        <f t="shared" si="1"/>
        <v>0</v>
      </c>
    </row>
    <row r="43" s="364" customFormat="1" ht="21" customHeight="1" spans="1:4">
      <c r="A43" s="370" t="s">
        <v>46</v>
      </c>
      <c r="B43" s="253">
        <f>SUM(B44:B57)</f>
        <v>79294</v>
      </c>
      <c r="C43" s="253">
        <f>SUM(C44:C57)</f>
        <v>83260</v>
      </c>
      <c r="D43" s="375">
        <f t="shared" si="1"/>
        <v>5</v>
      </c>
    </row>
    <row r="44" s="364" customFormat="1" ht="22.5" hidden="1" customHeight="1" spans="1:4">
      <c r="A44" s="373" t="s">
        <v>47</v>
      </c>
      <c r="B44" s="253">
        <f>'25一般公共预算收入执行'!C44</f>
        <v>25696</v>
      </c>
      <c r="C44" s="374">
        <v>30340</v>
      </c>
      <c r="D44" s="372">
        <f t="shared" si="1"/>
        <v>18.07</v>
      </c>
    </row>
    <row r="45" s="364" customFormat="1" ht="22.5" hidden="1" customHeight="1" spans="1:4">
      <c r="A45" s="373" t="s">
        <v>48</v>
      </c>
      <c r="B45" s="253">
        <f>'25一般公共预算收入执行'!C45</f>
        <v>12038</v>
      </c>
      <c r="C45" s="374">
        <v>13295</v>
      </c>
      <c r="D45" s="372">
        <f t="shared" si="1"/>
        <v>10.44</v>
      </c>
    </row>
    <row r="46" s="364" customFormat="1" ht="22.5" hidden="1" customHeight="1" spans="1:4">
      <c r="A46" s="373" t="s">
        <v>49</v>
      </c>
      <c r="B46" s="253">
        <f>'25一般公共预算收入执行'!C46</f>
        <v>2349</v>
      </c>
      <c r="C46" s="374">
        <v>2584</v>
      </c>
      <c r="D46" s="372">
        <f t="shared" si="1"/>
        <v>10</v>
      </c>
    </row>
    <row r="47" s="364" customFormat="1" ht="22.5" hidden="1" customHeight="1" spans="1:4">
      <c r="A47" s="373" t="s">
        <v>50</v>
      </c>
      <c r="B47" s="253">
        <f>'25一般公共预算收入执行'!C47</f>
        <v>0</v>
      </c>
      <c r="C47" s="374"/>
      <c r="D47" s="372">
        <f t="shared" si="1"/>
        <v>0</v>
      </c>
    </row>
    <row r="48" s="364" customFormat="1" ht="22.5" hidden="1" customHeight="1" spans="1:4">
      <c r="A48" s="373" t="s">
        <v>13</v>
      </c>
      <c r="B48" s="253">
        <f>'25一般公共预算收入执行'!C48</f>
        <v>11100</v>
      </c>
      <c r="C48" s="374">
        <v>11360</v>
      </c>
      <c r="D48" s="372">
        <f t="shared" si="1"/>
        <v>2.34</v>
      </c>
    </row>
    <row r="49" s="364" customFormat="1" ht="22.5" hidden="1" customHeight="1" spans="1:4">
      <c r="A49" s="373" t="s">
        <v>14</v>
      </c>
      <c r="B49" s="253">
        <f>'25一般公共预算收入执行'!C49</f>
        <v>10482</v>
      </c>
      <c r="C49" s="374">
        <v>10490</v>
      </c>
      <c r="D49" s="372">
        <f t="shared" si="1"/>
        <v>0.08</v>
      </c>
    </row>
    <row r="50" s="364" customFormat="1" ht="22.5" hidden="1" customHeight="1" spans="1:4">
      <c r="A50" s="373" t="s">
        <v>15</v>
      </c>
      <c r="B50" s="253">
        <f>'25一般公共预算收入执行'!C50</f>
        <v>2169</v>
      </c>
      <c r="C50" s="374">
        <v>2190</v>
      </c>
      <c r="D50" s="372">
        <f t="shared" si="1"/>
        <v>0.97</v>
      </c>
    </row>
    <row r="51" s="364" customFormat="1" ht="22.5" hidden="1" customHeight="1" spans="1:4">
      <c r="A51" s="373" t="s">
        <v>51</v>
      </c>
      <c r="B51" s="253">
        <f>'25一般公共预算收入执行'!C51</f>
        <v>6066</v>
      </c>
      <c r="C51" s="374">
        <v>6086</v>
      </c>
      <c r="D51" s="372">
        <f t="shared" si="1"/>
        <v>0.33</v>
      </c>
    </row>
    <row r="52" s="364" customFormat="1" ht="22.5" hidden="1" customHeight="1" spans="1:4">
      <c r="A52" s="373" t="s">
        <v>17</v>
      </c>
      <c r="B52" s="253">
        <f>'25一般公共预算收入执行'!C52</f>
        <v>1810</v>
      </c>
      <c r="C52" s="374">
        <v>2340</v>
      </c>
      <c r="D52" s="372">
        <f t="shared" si="1"/>
        <v>29.28</v>
      </c>
    </row>
    <row r="53" s="364" customFormat="1" ht="22.5" hidden="1" customHeight="1" spans="1:4">
      <c r="A53" s="373" t="s">
        <v>18</v>
      </c>
      <c r="B53" s="253">
        <f>'25一般公共预算收入执行'!C53</f>
        <v>2500</v>
      </c>
      <c r="C53" s="374">
        <v>2500</v>
      </c>
      <c r="D53" s="372">
        <f t="shared" si="1"/>
        <v>0</v>
      </c>
    </row>
    <row r="54" s="364" customFormat="1" ht="22.5" hidden="1" customHeight="1" spans="1:4">
      <c r="A54" s="373" t="s">
        <v>19</v>
      </c>
      <c r="B54" s="253">
        <f>'25一般公共预算收入执行'!C54</f>
        <v>0</v>
      </c>
      <c r="C54" s="374">
        <v>0</v>
      </c>
      <c r="D54" s="372">
        <f t="shared" si="1"/>
        <v>0</v>
      </c>
    </row>
    <row r="55" s="364" customFormat="1" ht="22.5" hidden="1" customHeight="1" spans="1:4">
      <c r="A55" s="373" t="s">
        <v>20</v>
      </c>
      <c r="B55" s="253">
        <f>'25一般公共预算收入执行'!C55</f>
        <v>5000</v>
      </c>
      <c r="C55" s="374">
        <v>2000</v>
      </c>
      <c r="D55" s="372">
        <f t="shared" si="1"/>
        <v>-60</v>
      </c>
    </row>
    <row r="56" s="364" customFormat="1" ht="22.5" hidden="1" customHeight="1" spans="1:4">
      <c r="A56" s="373" t="s">
        <v>21</v>
      </c>
      <c r="B56" s="253">
        <f>'25一般公共预算收入执行'!C56</f>
        <v>84</v>
      </c>
      <c r="C56" s="374">
        <v>75</v>
      </c>
      <c r="D56" s="372">
        <f t="shared" si="1"/>
        <v>-10.71</v>
      </c>
    </row>
    <row r="57" s="364" customFormat="1" ht="22.5" hidden="1" customHeight="1" spans="1:4">
      <c r="A57" s="373" t="s">
        <v>22</v>
      </c>
      <c r="B57" s="253">
        <f>'25一般公共预算收入执行'!C57</f>
        <v>0</v>
      </c>
      <c r="C57" s="374">
        <v>0</v>
      </c>
      <c r="D57" s="372">
        <f t="shared" si="1"/>
        <v>0</v>
      </c>
    </row>
    <row r="58" s="364" customFormat="1" ht="22.5" customHeight="1" spans="1:4">
      <c r="A58" s="379" t="s">
        <v>52</v>
      </c>
      <c r="B58" s="299">
        <f>+B28+B29+B35+B43</f>
        <v>299731</v>
      </c>
      <c r="C58" s="299">
        <f>+C28+C29+C35+C43</f>
        <v>318521</v>
      </c>
      <c r="D58" s="380">
        <f t="shared" si="1"/>
        <v>6.27</v>
      </c>
    </row>
    <row r="59" s="364" customFormat="1" ht="12.75" spans="2:3">
      <c r="B59" s="367"/>
      <c r="C59" s="367"/>
    </row>
    <row r="60" s="364" customFormat="1" ht="12.75" spans="2:3">
      <c r="B60" s="367"/>
      <c r="C60" s="367"/>
    </row>
    <row r="61" s="364" customFormat="1" ht="12.75" spans="2:3">
      <c r="B61" s="367"/>
      <c r="C61" s="367"/>
    </row>
    <row r="62" s="364" customFormat="1" ht="12.75" spans="2:3">
      <c r="B62" s="367"/>
      <c r="C62" s="367"/>
    </row>
    <row r="63" s="364" customFormat="1" ht="12.75" spans="2:3">
      <c r="B63" s="367"/>
      <c r="C63" s="367"/>
    </row>
    <row r="64" s="364" customFormat="1" ht="12.75" spans="2:3">
      <c r="B64" s="367"/>
      <c r="C64" s="367"/>
    </row>
    <row r="65" s="364" customFormat="1" ht="12.75" spans="2:3">
      <c r="B65" s="367"/>
      <c r="C65" s="367"/>
    </row>
    <row r="66" s="364" customFormat="1" ht="12.75" spans="2:3">
      <c r="B66" s="367"/>
      <c r="C66" s="367"/>
    </row>
    <row r="67" s="364" customFormat="1" ht="12.75" spans="2:3">
      <c r="B67" s="367"/>
      <c r="C67" s="367"/>
    </row>
    <row r="68" s="364" customFormat="1" ht="12.75" spans="2:3">
      <c r="B68" s="367"/>
      <c r="C68" s="367"/>
    </row>
    <row r="69" s="364" customFormat="1" ht="12.75" spans="2:3">
      <c r="B69" s="367"/>
      <c r="C69" s="367"/>
    </row>
    <row r="70" s="364" customFormat="1" ht="12.75" spans="2:3">
      <c r="B70" s="367"/>
      <c r="C70" s="367"/>
    </row>
    <row r="71" s="364" customFormat="1" ht="12.75" spans="2:3">
      <c r="B71" s="367"/>
      <c r="C71" s="367"/>
    </row>
    <row r="72" s="364" customFormat="1" ht="12.75" spans="2:3">
      <c r="B72" s="367"/>
      <c r="C72" s="367"/>
    </row>
    <row r="73" s="364" customFormat="1" ht="12.75" spans="2:3">
      <c r="B73" s="367"/>
      <c r="C73" s="367"/>
    </row>
    <row r="74" s="364" customFormat="1" ht="12.75" spans="2:3">
      <c r="B74" s="367"/>
      <c r="C74" s="367"/>
    </row>
    <row r="75" s="364" customFormat="1" ht="12.75" spans="2:3">
      <c r="B75" s="367"/>
      <c r="C75" s="367"/>
    </row>
    <row r="76" s="364" customFormat="1" ht="12.75" spans="2:3">
      <c r="B76" s="367"/>
      <c r="C76" s="367"/>
    </row>
    <row r="77" s="364" customFormat="1" ht="12.75" spans="2:3">
      <c r="B77" s="367"/>
      <c r="C77" s="367"/>
    </row>
    <row r="78" s="364" customFormat="1" ht="12.75" spans="2:3">
      <c r="B78" s="367"/>
      <c r="C78" s="367"/>
    </row>
    <row r="79" s="364" customFormat="1" ht="12.75" spans="2:3">
      <c r="B79" s="367"/>
      <c r="C79" s="367"/>
    </row>
    <row r="80" s="364" customFormat="1" ht="12.75" spans="2:3">
      <c r="B80" s="367"/>
      <c r="C80" s="367"/>
    </row>
    <row r="81" s="364" customFormat="1" ht="12.75" spans="2:3">
      <c r="B81" s="367"/>
      <c r="C81" s="367"/>
    </row>
    <row r="82" s="364" customFormat="1" ht="12.75" spans="2:3">
      <c r="B82" s="367"/>
      <c r="C82" s="367"/>
    </row>
    <row r="83" s="364" customFormat="1" ht="12.75" spans="2:3">
      <c r="B83" s="367"/>
      <c r="C83" s="367"/>
    </row>
    <row r="84" s="364" customFormat="1" ht="12.75" spans="2:3">
      <c r="B84" s="367"/>
      <c r="C84" s="367"/>
    </row>
    <row r="85" s="364" customFormat="1" ht="12.75" spans="2:3">
      <c r="B85" s="367"/>
      <c r="C85" s="367"/>
    </row>
    <row r="86" s="364" customFormat="1" ht="12.75" spans="2:3">
      <c r="B86" s="367"/>
      <c r="C86" s="367"/>
    </row>
    <row r="87" s="364" customFormat="1" ht="12.75" spans="2:3">
      <c r="B87" s="367"/>
      <c r="C87" s="367"/>
    </row>
    <row r="88" s="364" customFormat="1" ht="12.75" spans="2:3">
      <c r="B88" s="367"/>
      <c r="C88" s="367"/>
    </row>
    <row r="89" s="364" customFormat="1" ht="12.75" spans="2:3">
      <c r="B89" s="367"/>
      <c r="C89" s="367"/>
    </row>
    <row r="90" s="364" customFormat="1" ht="12.75" spans="2:3">
      <c r="B90" s="367"/>
      <c r="C90" s="367"/>
    </row>
    <row r="91" s="364" customFormat="1" ht="12.75" spans="2:3">
      <c r="B91" s="367"/>
      <c r="C91" s="367"/>
    </row>
    <row r="92" s="364" customFormat="1" ht="12.75" spans="2:3">
      <c r="B92" s="367"/>
      <c r="C92" s="367"/>
    </row>
    <row r="93" s="364" customFormat="1" ht="12.75" spans="2:3">
      <c r="B93" s="367"/>
      <c r="C93" s="367"/>
    </row>
    <row r="94" s="364" customFormat="1" ht="12.75" spans="2:3">
      <c r="B94" s="367"/>
      <c r="C94" s="367"/>
    </row>
    <row r="95" s="364" customFormat="1" ht="12.75" spans="2:3">
      <c r="B95" s="367"/>
      <c r="C95" s="367"/>
    </row>
    <row r="96" s="364" customFormat="1" ht="12.75" spans="2:3">
      <c r="B96" s="367"/>
      <c r="C96" s="367"/>
    </row>
    <row r="97" s="364" customFormat="1" ht="12.75" spans="2:3">
      <c r="B97" s="367"/>
      <c r="C97" s="367"/>
    </row>
    <row r="98" s="364" customFormat="1" ht="12.75" spans="2:3">
      <c r="B98" s="367"/>
      <c r="C98" s="367"/>
    </row>
  </sheetData>
  <mergeCells count="1">
    <mergeCell ref="A1:D1"/>
  </mergeCells>
  <printOptions horizontalCentered="1"/>
  <pageMargins left="0.786805555555556" right="0.786805555555556" top="0.786805555555556" bottom="0.786805555555556" header="0.196527777777778" footer="0.314583333333333"/>
  <pageSetup paperSize="9" firstPageNumber="6" orientation="portrait" useFirstPageNumber="1"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I83"/>
  <sheetViews>
    <sheetView showZeros="0" zoomScale="115" zoomScaleNormal="115" workbookViewId="0">
      <pane xSplit="1" ySplit="3" topLeftCell="B4" activePane="bottomRight" state="frozen"/>
      <selection/>
      <selection pane="topRight"/>
      <selection pane="bottomLeft"/>
      <selection pane="bottomRight" activeCell="F1" sqref="F$1:J$1048576"/>
    </sheetView>
  </sheetViews>
  <sheetFormatPr defaultColWidth="9" defaultRowHeight="15.75"/>
  <cols>
    <col min="1" max="1" width="30.5" style="292" customWidth="1"/>
    <col min="2" max="4" width="15.75" style="292" customWidth="1"/>
    <col min="5" max="5" width="9" style="292"/>
    <col min="6" max="10" width="9" style="292" hidden="1" customWidth="1"/>
    <col min="11" max="16384" width="9" style="292"/>
  </cols>
  <sheetData>
    <row r="1" s="275" customFormat="1" ht="30" customHeight="1" spans="1:4">
      <c r="A1" s="278" t="s">
        <v>229</v>
      </c>
      <c r="B1" s="278"/>
      <c r="C1" s="278"/>
      <c r="D1" s="278"/>
    </row>
    <row r="2" s="276" customFormat="1" ht="20.1" customHeight="1" spans="4:6">
      <c r="D2" s="112" t="s">
        <v>1</v>
      </c>
      <c r="F2" s="276" t="s">
        <v>230</v>
      </c>
    </row>
    <row r="3" s="276" customFormat="1" ht="30" customHeight="1" spans="1:4">
      <c r="A3" s="68" t="s">
        <v>231</v>
      </c>
      <c r="B3" s="225" t="s">
        <v>56</v>
      </c>
      <c r="C3" s="225" t="s">
        <v>227</v>
      </c>
      <c r="D3" s="293" t="s">
        <v>58</v>
      </c>
    </row>
    <row r="4" s="276" customFormat="1" ht="22.5" customHeight="1" spans="1:9">
      <c r="A4" s="294" t="s">
        <v>59</v>
      </c>
      <c r="B4" s="253">
        <v>11753</v>
      </c>
      <c r="C4" s="74">
        <v>13326</v>
      </c>
      <c r="D4" s="231">
        <f>IFERROR((C4-B4)/B4*100,)</f>
        <v>13.38</v>
      </c>
      <c r="F4" s="295">
        <v>201</v>
      </c>
      <c r="G4" s="276">
        <f>SUMIFS('[4]Sheet1 (2)'!$G:$G,'[4]Sheet1 (2)'!$A:$A,F4)</f>
        <v>0</v>
      </c>
      <c r="I4" s="276">
        <f>SUMIFS('[4]Sheet1 (2)'!$K:$K,'[4]Sheet1 (2)'!$A:$A,F4)</f>
        <v>0</v>
      </c>
    </row>
    <row r="5" s="276" customFormat="1" ht="22.5" customHeight="1" spans="1:9">
      <c r="A5" s="294" t="s">
        <v>60</v>
      </c>
      <c r="B5" s="253">
        <v>0</v>
      </c>
      <c r="C5" s="74">
        <v>0</v>
      </c>
      <c r="D5" s="231">
        <f t="shared" ref="D5:D31" si="0">IFERROR((C5-B5)/B5*100,)</f>
        <v>0</v>
      </c>
      <c r="F5" s="295">
        <v>202</v>
      </c>
      <c r="G5" s="276">
        <f>SUMIFS('[4]Sheet1 (2)'!$G:$G,'[4]Sheet1 (2)'!$A:$A,F5)</f>
        <v>0</v>
      </c>
      <c r="I5" s="276">
        <f>SUMIFS('[4]Sheet1 (2)'!$K:$K,'[4]Sheet1 (2)'!$A:$A,F5)</f>
        <v>0</v>
      </c>
    </row>
    <row r="6" s="276" customFormat="1" ht="22.5" customHeight="1" spans="1:9">
      <c r="A6" s="294" t="s">
        <v>61</v>
      </c>
      <c r="B6" s="253">
        <v>0</v>
      </c>
      <c r="C6" s="74">
        <v>0</v>
      </c>
      <c r="D6" s="231">
        <f t="shared" si="0"/>
        <v>0</v>
      </c>
      <c r="F6" s="295">
        <v>203</v>
      </c>
      <c r="G6" s="276">
        <f>SUMIFS('[4]Sheet1 (2)'!$G:$G,'[4]Sheet1 (2)'!$A:$A,F6)</f>
        <v>0</v>
      </c>
      <c r="I6" s="276">
        <f>SUMIFS('[4]Sheet1 (2)'!$K:$K,'[4]Sheet1 (2)'!$A:$A,F6)</f>
        <v>0</v>
      </c>
    </row>
    <row r="7" s="276" customFormat="1" ht="22.5" customHeight="1" spans="1:9">
      <c r="A7" s="294" t="s">
        <v>62</v>
      </c>
      <c r="B7" s="253">
        <v>1787</v>
      </c>
      <c r="C7" s="74">
        <v>0</v>
      </c>
      <c r="D7" s="231">
        <f t="shared" si="0"/>
        <v>-100</v>
      </c>
      <c r="F7" s="295">
        <v>204</v>
      </c>
      <c r="G7" s="276">
        <f>SUMIFS('[4]Sheet1 (2)'!$G:$G,'[4]Sheet1 (2)'!$A:$A,F7)</f>
        <v>0</v>
      </c>
      <c r="I7" s="276">
        <f>SUMIFS('[4]Sheet1 (2)'!$K:$K,'[4]Sheet1 (2)'!$A:$A,F7)</f>
        <v>0</v>
      </c>
    </row>
    <row r="8" s="276" customFormat="1" ht="22.5" customHeight="1" spans="1:9">
      <c r="A8" s="294" t="s">
        <v>63</v>
      </c>
      <c r="B8" s="253">
        <v>214</v>
      </c>
      <c r="C8" s="74">
        <v>100</v>
      </c>
      <c r="D8" s="231">
        <f t="shared" si="0"/>
        <v>-53.27</v>
      </c>
      <c r="F8" s="295">
        <v>205</v>
      </c>
      <c r="G8" s="276">
        <f>SUMIFS('[4]Sheet1 (2)'!$G:$G,'[4]Sheet1 (2)'!$A:$A,F8)</f>
        <v>0</v>
      </c>
      <c r="I8" s="276">
        <f>SUMIFS('[4]Sheet1 (2)'!$K:$K,'[4]Sheet1 (2)'!$A:$A,F8)</f>
        <v>0</v>
      </c>
    </row>
    <row r="9" s="276" customFormat="1" ht="22.5" customHeight="1" spans="1:9">
      <c r="A9" s="294" t="s">
        <v>64</v>
      </c>
      <c r="B9" s="253">
        <v>4955</v>
      </c>
      <c r="C9" s="74">
        <v>15445</v>
      </c>
      <c r="D9" s="231">
        <f t="shared" si="0"/>
        <v>211.71</v>
      </c>
      <c r="F9" s="295">
        <v>206</v>
      </c>
      <c r="G9" s="276">
        <f>SUMIFS('[4]Sheet1 (2)'!$G:$G,'[4]Sheet1 (2)'!$A:$A,F9)</f>
        <v>0</v>
      </c>
      <c r="I9" s="276">
        <f>SUMIFS('[4]Sheet1 (2)'!$K:$K,'[4]Sheet1 (2)'!$A:$A,F9)</f>
        <v>0</v>
      </c>
    </row>
    <row r="10" s="276" customFormat="1" ht="22.5" customHeight="1" spans="1:9">
      <c r="A10" s="294" t="s">
        <v>65</v>
      </c>
      <c r="B10" s="253">
        <v>481</v>
      </c>
      <c r="C10" s="74">
        <v>437</v>
      </c>
      <c r="D10" s="231">
        <f t="shared" si="0"/>
        <v>-9.15</v>
      </c>
      <c r="F10" s="295">
        <v>207</v>
      </c>
      <c r="G10" s="276">
        <f>SUMIFS('[4]Sheet1 (2)'!$G:$G,'[4]Sheet1 (2)'!$A:$A,F10)</f>
        <v>0</v>
      </c>
      <c r="I10" s="276">
        <f>SUMIFS('[4]Sheet1 (2)'!$K:$K,'[4]Sheet1 (2)'!$A:$A,F10)</f>
        <v>0</v>
      </c>
    </row>
    <row r="11" s="276" customFormat="1" ht="22.5" customHeight="1" spans="1:9">
      <c r="A11" s="294" t="s">
        <v>66</v>
      </c>
      <c r="B11" s="253">
        <v>527</v>
      </c>
      <c r="C11" s="74">
        <v>591</v>
      </c>
      <c r="D11" s="231">
        <f t="shared" si="0"/>
        <v>12.14</v>
      </c>
      <c r="F11" s="295">
        <v>208</v>
      </c>
      <c r="G11" s="276">
        <f>SUMIFS('[4]Sheet1 (2)'!$G:$G,'[4]Sheet1 (2)'!$A:$A,F11)</f>
        <v>0</v>
      </c>
      <c r="I11" s="276">
        <f>SUMIFS('[4]Sheet1 (2)'!$K:$K,'[4]Sheet1 (2)'!$A:$A,F11)</f>
        <v>0</v>
      </c>
    </row>
    <row r="12" s="276" customFormat="1" ht="22.5" customHeight="1" spans="1:9">
      <c r="A12" s="294" t="s">
        <v>67</v>
      </c>
      <c r="B12" s="253">
        <v>372</v>
      </c>
      <c r="C12" s="74">
        <v>385</v>
      </c>
      <c r="D12" s="231">
        <f t="shared" si="0"/>
        <v>3.49</v>
      </c>
      <c r="F12" s="295">
        <v>210</v>
      </c>
      <c r="G12" s="276">
        <f>SUMIFS('[4]Sheet1 (2)'!$G:$G,'[4]Sheet1 (2)'!$A:$A,F12)</f>
        <v>0</v>
      </c>
      <c r="I12" s="276">
        <f>SUMIFS('[4]Sheet1 (2)'!$K:$K,'[4]Sheet1 (2)'!$A:$A,F12)</f>
        <v>0</v>
      </c>
    </row>
    <row r="13" s="276" customFormat="1" ht="22.5" customHeight="1" spans="1:9">
      <c r="A13" s="294" t="s">
        <v>68</v>
      </c>
      <c r="B13" s="253">
        <v>331</v>
      </c>
      <c r="C13" s="74">
        <v>609</v>
      </c>
      <c r="D13" s="231">
        <f t="shared" si="0"/>
        <v>83.99</v>
      </c>
      <c r="F13" s="295">
        <v>211</v>
      </c>
      <c r="G13" s="276">
        <f>SUMIFS('[4]Sheet1 (2)'!$G:$G,'[4]Sheet1 (2)'!$A:$A,F13)</f>
        <v>0</v>
      </c>
      <c r="I13" s="276">
        <f>SUMIFS('[4]Sheet1 (2)'!$K:$K,'[4]Sheet1 (2)'!$A:$A,F13)</f>
        <v>0</v>
      </c>
    </row>
    <row r="14" s="276" customFormat="1" ht="22.5" customHeight="1" spans="1:9">
      <c r="A14" s="294" t="s">
        <v>69</v>
      </c>
      <c r="B14" s="253">
        <v>4636</v>
      </c>
      <c r="C14" s="74">
        <v>15139</v>
      </c>
      <c r="D14" s="231">
        <f t="shared" si="0"/>
        <v>226.55</v>
      </c>
      <c r="F14" s="295">
        <v>212</v>
      </c>
      <c r="G14" s="276">
        <f>SUMIFS('[4]Sheet1 (2)'!$G:$G,'[4]Sheet1 (2)'!$A:$A,F14)</f>
        <v>0</v>
      </c>
      <c r="I14" s="276">
        <f>SUMIFS('[4]Sheet1 (2)'!$K:$K,'[4]Sheet1 (2)'!$A:$A,F14)</f>
        <v>0</v>
      </c>
    </row>
    <row r="15" s="276" customFormat="1" ht="22.5" customHeight="1" spans="1:9">
      <c r="A15" s="294" t="s">
        <v>70</v>
      </c>
      <c r="B15" s="253">
        <v>29</v>
      </c>
      <c r="C15" s="74">
        <v>1370</v>
      </c>
      <c r="D15" s="231">
        <f t="shared" si="0"/>
        <v>4624.14</v>
      </c>
      <c r="F15" s="295">
        <v>213</v>
      </c>
      <c r="G15" s="276">
        <f>SUMIFS('[4]Sheet1 (2)'!$G:$G,'[4]Sheet1 (2)'!$A:$A,F15)</f>
        <v>0</v>
      </c>
      <c r="I15" s="276">
        <f>SUMIFS('[4]Sheet1 (2)'!$K:$K,'[4]Sheet1 (2)'!$A:$A,F15)</f>
        <v>0</v>
      </c>
    </row>
    <row r="16" s="276" customFormat="1" ht="22.5" customHeight="1" spans="1:9">
      <c r="A16" s="294" t="s">
        <v>71</v>
      </c>
      <c r="B16" s="253">
        <v>0</v>
      </c>
      <c r="C16" s="74">
        <v>0</v>
      </c>
      <c r="D16" s="231">
        <f t="shared" si="0"/>
        <v>0</v>
      </c>
      <c r="F16" s="295">
        <v>214</v>
      </c>
      <c r="G16" s="276">
        <f>SUMIFS('[4]Sheet1 (2)'!$G:$G,'[4]Sheet1 (2)'!$A:$A,F16)</f>
        <v>0</v>
      </c>
      <c r="I16" s="276">
        <f>SUMIFS('[4]Sheet1 (2)'!$K:$K,'[4]Sheet1 (2)'!$A:$A,F16)</f>
        <v>0</v>
      </c>
    </row>
    <row r="17" s="276" customFormat="1" ht="22.5" customHeight="1" spans="1:9">
      <c r="A17" s="294" t="s">
        <v>138</v>
      </c>
      <c r="B17" s="253">
        <v>1317</v>
      </c>
      <c r="C17" s="74">
        <v>23172</v>
      </c>
      <c r="D17" s="231">
        <f t="shared" si="0"/>
        <v>1659.45</v>
      </c>
      <c r="F17" s="295">
        <v>215</v>
      </c>
      <c r="G17" s="276">
        <f>SUMIFS('[4]Sheet1 (2)'!$G:$G,'[4]Sheet1 (2)'!$A:$A,F17)</f>
        <v>0</v>
      </c>
      <c r="I17" s="276">
        <f>SUMIFS('[4]Sheet1 (2)'!$K:$K,'[4]Sheet1 (2)'!$A:$A,F17)</f>
        <v>0</v>
      </c>
    </row>
    <row r="18" s="276" customFormat="1" ht="22.5" customHeight="1" spans="1:9">
      <c r="A18" s="294" t="s">
        <v>73</v>
      </c>
      <c r="B18" s="253">
        <v>536</v>
      </c>
      <c r="C18" s="253">
        <v>636</v>
      </c>
      <c r="D18" s="231">
        <f t="shared" si="0"/>
        <v>18.66</v>
      </c>
      <c r="F18" s="295">
        <v>216</v>
      </c>
      <c r="G18" s="276">
        <f>SUMIFS('[4]Sheet1 (2)'!$G:$G,'[4]Sheet1 (2)'!$A:$A,F18)</f>
        <v>0</v>
      </c>
      <c r="I18" s="276">
        <f>SUMIFS('[4]Sheet1 (2)'!$K:$K,'[4]Sheet1 (2)'!$A:$A,F18)</f>
        <v>0</v>
      </c>
    </row>
    <row r="19" s="276" customFormat="1" ht="22.5" customHeight="1" spans="1:9">
      <c r="A19" s="294" t="s">
        <v>74</v>
      </c>
      <c r="B19" s="253">
        <v>57</v>
      </c>
      <c r="C19" s="253">
        <v>285</v>
      </c>
      <c r="D19" s="231">
        <f t="shared" si="0"/>
        <v>400</v>
      </c>
      <c r="F19" s="295">
        <v>217</v>
      </c>
      <c r="G19" s="276">
        <f>SUMIFS('[4]Sheet1 (2)'!$G:$G,'[4]Sheet1 (2)'!$A:$A,F19)</f>
        <v>0</v>
      </c>
      <c r="I19" s="276">
        <f>SUMIFS('[4]Sheet1 (2)'!$K:$K,'[4]Sheet1 (2)'!$A:$A,F19)</f>
        <v>0</v>
      </c>
    </row>
    <row r="20" s="276" customFormat="1" ht="22.5" customHeight="1" spans="1:9">
      <c r="A20" s="296" t="s">
        <v>75</v>
      </c>
      <c r="B20" s="253">
        <v>0</v>
      </c>
      <c r="C20" s="253"/>
      <c r="D20" s="231">
        <f t="shared" si="0"/>
        <v>0</v>
      </c>
      <c r="F20" s="295">
        <v>219</v>
      </c>
      <c r="G20" s="276">
        <f>SUMIFS('[4]Sheet1 (2)'!$G:$G,'[4]Sheet1 (2)'!$A:$A,F20)</f>
        <v>0</v>
      </c>
      <c r="I20" s="276">
        <f>SUMIFS('[4]Sheet1 (2)'!$K:$K,'[4]Sheet1 (2)'!$A:$A,F20)</f>
        <v>0</v>
      </c>
    </row>
    <row r="21" s="276" customFormat="1" ht="22.5" customHeight="1" spans="1:9">
      <c r="A21" s="296" t="s">
        <v>76</v>
      </c>
      <c r="B21" s="253">
        <v>1054</v>
      </c>
      <c r="C21" s="74">
        <v>911</v>
      </c>
      <c r="D21" s="231">
        <f t="shared" si="0"/>
        <v>-13.57</v>
      </c>
      <c r="F21" s="295">
        <v>220</v>
      </c>
      <c r="G21" s="276">
        <f>SUMIFS('[4]Sheet1 (2)'!$G:$G,'[4]Sheet1 (2)'!$A:$A,F21)</f>
        <v>0</v>
      </c>
      <c r="I21" s="276">
        <f>SUMIFS('[4]Sheet1 (2)'!$K:$K,'[4]Sheet1 (2)'!$A:$A,F21)</f>
        <v>0</v>
      </c>
    </row>
    <row r="22" s="276" customFormat="1" ht="22.5" customHeight="1" spans="1:9">
      <c r="A22" s="296" t="s">
        <v>77</v>
      </c>
      <c r="B22" s="253">
        <v>430</v>
      </c>
      <c r="C22" s="74">
        <v>1113</v>
      </c>
      <c r="D22" s="231">
        <f t="shared" si="0"/>
        <v>158.84</v>
      </c>
      <c r="F22" s="295">
        <v>221</v>
      </c>
      <c r="G22" s="276">
        <f>SUMIFS('[4]Sheet1 (2)'!$G:$G,'[4]Sheet1 (2)'!$A:$A,F22)</f>
        <v>0</v>
      </c>
      <c r="I22" s="276">
        <f>SUMIFS('[4]Sheet1 (2)'!$K:$K,'[4]Sheet1 (2)'!$A:$A,F22)</f>
        <v>0</v>
      </c>
    </row>
    <row r="23" s="276" customFormat="1" ht="22.5" customHeight="1" spans="1:9">
      <c r="A23" s="296" t="s">
        <v>78</v>
      </c>
      <c r="B23" s="253">
        <v>0</v>
      </c>
      <c r="C23" s="253">
        <v>0</v>
      </c>
      <c r="D23" s="231">
        <f t="shared" si="0"/>
        <v>0</v>
      </c>
      <c r="F23" s="295">
        <v>22</v>
      </c>
      <c r="G23" s="276">
        <f>SUMIFS('[4]Sheet1 (2)'!$G:$G,'[4]Sheet1 (2)'!$A:$A,F23)</f>
        <v>0</v>
      </c>
      <c r="I23" s="276">
        <f>SUMIFS('[4]Sheet1 (2)'!$K:$K,'[4]Sheet1 (2)'!$A:$A,F23)</f>
        <v>0</v>
      </c>
    </row>
    <row r="24" s="276" customFormat="1" ht="22.5" customHeight="1" spans="1:9">
      <c r="A24" s="296" t="s">
        <v>79</v>
      </c>
      <c r="B24" s="253">
        <v>1462</v>
      </c>
      <c r="C24" s="253">
        <v>1569</v>
      </c>
      <c r="D24" s="231">
        <f t="shared" si="0"/>
        <v>7.32</v>
      </c>
      <c r="F24" s="295">
        <v>224</v>
      </c>
      <c r="G24" s="276">
        <f>SUMIFS('[4]Sheet1 (2)'!$G:$G,'[4]Sheet1 (2)'!$A:$A,F24)</f>
        <v>0</v>
      </c>
      <c r="I24" s="276">
        <f>SUMIFS('[4]Sheet1 (2)'!$K:$K,'[4]Sheet1 (2)'!$A:$A,F24)</f>
        <v>0</v>
      </c>
    </row>
    <row r="25" s="276" customFormat="1" ht="22.5" customHeight="1" spans="1:9">
      <c r="A25" s="296" t="s">
        <v>232</v>
      </c>
      <c r="B25" s="253">
        <v>0</v>
      </c>
      <c r="C25" s="74">
        <v>800</v>
      </c>
      <c r="D25" s="231">
        <f t="shared" si="0"/>
        <v>0</v>
      </c>
      <c r="F25" s="295">
        <v>227</v>
      </c>
      <c r="G25" s="276">
        <f>SUMIFS('[4]Sheet1 (2)'!$G:$G,'[4]Sheet1 (2)'!$A:$A,F25)</f>
        <v>0</v>
      </c>
      <c r="I25" s="276">
        <f>SUMIFS('[4]Sheet1 (2)'!$K:$K,'[4]Sheet1 (2)'!$A:$A,F25)</f>
        <v>0</v>
      </c>
    </row>
    <row r="26" s="276" customFormat="1" ht="22.5" customHeight="1" spans="1:9">
      <c r="A26" s="296" t="s">
        <v>80</v>
      </c>
      <c r="B26" s="253">
        <v>8211</v>
      </c>
      <c r="C26" s="74">
        <v>5700</v>
      </c>
      <c r="D26" s="231">
        <f t="shared" si="0"/>
        <v>-30.58</v>
      </c>
      <c r="F26" s="295">
        <v>229</v>
      </c>
      <c r="G26" s="276">
        <f>SUMIFS('[4]Sheet1 (2)'!$G:$G,'[4]Sheet1 (2)'!$A:$A,F26)</f>
        <v>0</v>
      </c>
      <c r="I26" s="276">
        <f>SUMIFS('[4]Sheet1 (2)'!$K:$K,'[4]Sheet1 (2)'!$A:$A,F26)</f>
        <v>0</v>
      </c>
    </row>
    <row r="27" s="276" customFormat="1" ht="22.5" customHeight="1" spans="1:9">
      <c r="A27" s="296" t="s">
        <v>81</v>
      </c>
      <c r="B27" s="253">
        <v>5584</v>
      </c>
      <c r="C27" s="74">
        <v>3817</v>
      </c>
      <c r="D27" s="231">
        <f t="shared" si="0"/>
        <v>-31.64</v>
      </c>
      <c r="F27" s="295">
        <v>232</v>
      </c>
      <c r="G27" s="276">
        <f>SUMIFS('[4]Sheet1 (2)'!$G:$G,'[4]Sheet1 (2)'!$A:$A,F27)</f>
        <v>0</v>
      </c>
      <c r="I27" s="276">
        <f>SUMIFS('[4]Sheet1 (2)'!$K:$K,'[4]Sheet1 (2)'!$A:$A,F27)</f>
        <v>0</v>
      </c>
    </row>
    <row r="28" s="276" customFormat="1" ht="22.5" customHeight="1" spans="1:4">
      <c r="A28" s="297" t="s">
        <v>82</v>
      </c>
      <c r="B28" s="253">
        <f>'25一般公共预算支出执行'!C28</f>
        <v>62084</v>
      </c>
      <c r="C28" s="253">
        <f>SUM(C4:C27)</f>
        <v>85405</v>
      </c>
      <c r="D28" s="231">
        <f t="shared" si="0"/>
        <v>37.56</v>
      </c>
    </row>
    <row r="29" s="276" customFormat="1" ht="22.5" customHeight="1" spans="1:4">
      <c r="A29" s="296"/>
      <c r="B29" s="253"/>
      <c r="C29" s="253"/>
      <c r="D29" s="231">
        <f t="shared" si="0"/>
        <v>0</v>
      </c>
    </row>
    <row r="30" s="276" customFormat="1" ht="22.5" customHeight="1" spans="1:4">
      <c r="A30" s="296"/>
      <c r="B30" s="253"/>
      <c r="C30" s="253"/>
      <c r="D30" s="231">
        <f t="shared" si="0"/>
        <v>0</v>
      </c>
    </row>
    <row r="31" s="276" customFormat="1" ht="22.5" customHeight="1" spans="1:4">
      <c r="A31" s="298" t="s">
        <v>83</v>
      </c>
      <c r="B31" s="299">
        <f>+B28+B29</f>
        <v>62084</v>
      </c>
      <c r="C31" s="299">
        <f>+C28+C29</f>
        <v>85405</v>
      </c>
      <c r="D31" s="300">
        <f t="shared" si="0"/>
        <v>37.56</v>
      </c>
    </row>
    <row r="32" s="276" customFormat="1" ht="12.75" spans="2:2">
      <c r="B32" s="301"/>
    </row>
    <row r="33" s="276" customFormat="1" ht="12.75"/>
    <row r="34" s="276" customFormat="1" ht="12.75"/>
    <row r="35" s="276" customFormat="1" ht="12.75"/>
    <row r="36" s="276" customFormat="1" ht="12.75"/>
    <row r="37" s="276" customFormat="1" ht="12.75"/>
    <row r="38" s="276" customFormat="1" ht="12.75"/>
    <row r="39" s="276" customFormat="1" ht="12.75"/>
    <row r="40" s="276" customFormat="1" ht="12.75" spans="1:1">
      <c r="A40" s="279"/>
    </row>
    <row r="41" s="276" customFormat="1" ht="12.75"/>
    <row r="42" s="276" customFormat="1" ht="12.75"/>
    <row r="43" s="276" customFormat="1" ht="12.75"/>
    <row r="44" s="276" customFormat="1" ht="12.75"/>
    <row r="45" s="276" customFormat="1" ht="12.75"/>
    <row r="46" s="276" customFormat="1" ht="12.75"/>
    <row r="47" s="276" customFormat="1" ht="12.75"/>
    <row r="48" s="276" customFormat="1" ht="12.75"/>
    <row r="49" s="276" customFormat="1" ht="12.75"/>
    <row r="50" s="276" customFormat="1" ht="12.75"/>
    <row r="51" s="276" customFormat="1" ht="12.75"/>
    <row r="52" s="276" customFormat="1" ht="12.75"/>
    <row r="53" s="276" customFormat="1" ht="12.75"/>
    <row r="54" s="276" customFormat="1" ht="12.75"/>
    <row r="55" s="276" customFormat="1" ht="12.75"/>
    <row r="56" s="276" customFormat="1" ht="12.75"/>
    <row r="57" s="276" customFormat="1" ht="12.75"/>
    <row r="58" s="276" customFormat="1" ht="12.75"/>
    <row r="59" s="276" customFormat="1" ht="12.75"/>
    <row r="60" s="276" customFormat="1" ht="12.75"/>
    <row r="61" s="276" customFormat="1" ht="12.75"/>
    <row r="62" s="276" customFormat="1" ht="12.75"/>
    <row r="63" s="276" customFormat="1" ht="12.75"/>
    <row r="64" s="276" customFormat="1" ht="12.75"/>
    <row r="65" s="276" customFormat="1" ht="12.75"/>
    <row r="66" s="276" customFormat="1" ht="12.75"/>
    <row r="67" s="276" customFormat="1" ht="12.75"/>
    <row r="68" s="276" customFormat="1" ht="12.75"/>
    <row r="69" s="276" customFormat="1" ht="12.75"/>
    <row r="70" s="276" customFormat="1" ht="12.75"/>
    <row r="71" s="276" customFormat="1" ht="12.75"/>
    <row r="72" s="276" customFormat="1" ht="12.75"/>
    <row r="73" s="276" customFormat="1" ht="12.75"/>
    <row r="74" s="276" customFormat="1" ht="12.75"/>
    <row r="75" s="276" customFormat="1" ht="12.75"/>
    <row r="76" s="276" customFormat="1" ht="12.75"/>
    <row r="77" s="276" customFormat="1" ht="12.75"/>
    <row r="78" s="276" customFormat="1" ht="12.75"/>
    <row r="79" s="276" customFormat="1" ht="12.75"/>
    <row r="80" s="276" customFormat="1" ht="12.75"/>
    <row r="81" s="276" customFormat="1" ht="12.75"/>
    <row r="82" s="276" customFormat="1" ht="12.75"/>
    <row r="83" s="276" customFormat="1" ht="12.75"/>
  </sheetData>
  <mergeCells count="1">
    <mergeCell ref="A1:D1"/>
  </mergeCells>
  <printOptions horizontalCentered="1"/>
  <pageMargins left="0.78740157480315" right="0.78740157480315" top="0.78740157480315" bottom="0.78740157480315" header="0.196850393700787" footer="0.31496062992126"/>
  <pageSetup paperSize="9" firstPageNumber="7" orientation="portrait" useFirstPageNumber="1"/>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F85"/>
  <sheetViews>
    <sheetView zoomScale="130" zoomScaleNormal="130" topLeftCell="A7" workbookViewId="0">
      <selection activeCell="C23" sqref="C23"/>
    </sheetView>
  </sheetViews>
  <sheetFormatPr defaultColWidth="9" defaultRowHeight="15.75" outlineLevelCol="5"/>
  <cols>
    <col min="1" max="1" width="29.625" style="243" customWidth="1"/>
    <col min="2" max="2" width="10.125" style="243" customWidth="1"/>
    <col min="3" max="3" width="27.875" style="243" customWidth="1"/>
    <col min="4" max="4" width="10.25" style="243" customWidth="1"/>
    <col min="5" max="16384" width="9" style="243"/>
  </cols>
  <sheetData>
    <row r="1" s="18" customFormat="1" ht="30" customHeight="1" spans="1:4">
      <c r="A1" s="104" t="s">
        <v>233</v>
      </c>
      <c r="B1" s="104"/>
      <c r="C1" s="104"/>
      <c r="D1" s="104"/>
    </row>
    <row r="2" s="4" customFormat="1" ht="20.1" customHeight="1" spans="1:4">
      <c r="A2" s="221"/>
      <c r="B2" s="343"/>
      <c r="C2" s="221"/>
      <c r="D2" s="112" t="s">
        <v>1</v>
      </c>
    </row>
    <row r="3" s="4" customFormat="1" ht="30" customHeight="1" spans="1:4">
      <c r="A3" s="344" t="s">
        <v>85</v>
      </c>
      <c r="B3" s="345"/>
      <c r="C3" s="345" t="s">
        <v>86</v>
      </c>
      <c r="D3" s="346"/>
    </row>
    <row r="4" s="4" customFormat="1" ht="30" customHeight="1" spans="1:4">
      <c r="A4" s="347" t="s">
        <v>87</v>
      </c>
      <c r="B4" s="348" t="s">
        <v>234</v>
      </c>
      <c r="C4" s="349" t="s">
        <v>87</v>
      </c>
      <c r="D4" s="350" t="s">
        <v>234</v>
      </c>
    </row>
    <row r="5" s="4" customFormat="1" ht="25" customHeight="1" spans="1:4">
      <c r="A5" s="351" t="s">
        <v>89</v>
      </c>
      <c r="B5" s="228">
        <f>'26一般公共预算收入预算'!C28</f>
        <v>39106</v>
      </c>
      <c r="C5" s="352" t="s">
        <v>90</v>
      </c>
      <c r="D5" s="353">
        <f>D6+D7+D8</f>
        <v>85405</v>
      </c>
    </row>
    <row r="6" s="4" customFormat="1" ht="25" customHeight="1" spans="1:4">
      <c r="A6" s="251" t="s">
        <v>91</v>
      </c>
      <c r="B6" s="228">
        <f>SUM(B7,B11,B19)</f>
        <v>41283</v>
      </c>
      <c r="C6" s="352" t="s">
        <v>92</v>
      </c>
      <c r="D6" s="353">
        <v>85405</v>
      </c>
    </row>
    <row r="7" s="4" customFormat="1" ht="25" customHeight="1" spans="1:4">
      <c r="A7" s="251" t="s">
        <v>93</v>
      </c>
      <c r="B7" s="354">
        <f>SUM(B8:B10)</f>
        <v>14949</v>
      </c>
      <c r="C7" s="352" t="s">
        <v>94</v>
      </c>
      <c r="D7" s="353"/>
    </row>
    <row r="8" s="4" customFormat="1" ht="25" customHeight="1" spans="1:4">
      <c r="A8" s="251" t="s">
        <v>95</v>
      </c>
      <c r="B8" s="354">
        <v>6230</v>
      </c>
      <c r="C8" s="352" t="s">
        <v>96</v>
      </c>
      <c r="D8" s="353"/>
    </row>
    <row r="9" s="4" customFormat="1" ht="25" customHeight="1" spans="1:4">
      <c r="A9" s="251" t="s">
        <v>97</v>
      </c>
      <c r="B9" s="354">
        <v>101</v>
      </c>
      <c r="C9" s="352" t="s">
        <v>98</v>
      </c>
      <c r="D9" s="353">
        <f>D10+D11</f>
        <v>37135</v>
      </c>
    </row>
    <row r="10" s="4" customFormat="1" ht="25" customHeight="1" spans="1:4">
      <c r="A10" s="251" t="s">
        <v>99</v>
      </c>
      <c r="B10" s="354">
        <v>8618</v>
      </c>
      <c r="C10" s="352" t="s">
        <v>100</v>
      </c>
      <c r="D10" s="353">
        <v>6795</v>
      </c>
    </row>
    <row r="11" s="4" customFormat="1" ht="25" customHeight="1" spans="1:4">
      <c r="A11" s="251" t="s">
        <v>101</v>
      </c>
      <c r="B11" s="228">
        <f>SUM(B12:B18)</f>
        <v>1225</v>
      </c>
      <c r="C11" s="352" t="s">
        <v>102</v>
      </c>
      <c r="D11" s="353">
        <v>30340</v>
      </c>
    </row>
    <row r="12" s="4" customFormat="1" ht="25" customHeight="1" spans="1:4">
      <c r="A12" s="251" t="s">
        <v>103</v>
      </c>
      <c r="B12" s="228"/>
      <c r="C12" s="352" t="s">
        <v>104</v>
      </c>
      <c r="D12" s="353"/>
    </row>
    <row r="13" s="4" customFormat="1" ht="25" customHeight="1" spans="1:4">
      <c r="A13" s="251" t="s">
        <v>235</v>
      </c>
      <c r="B13" s="354">
        <v>522</v>
      </c>
      <c r="C13" s="355" t="s">
        <v>106</v>
      </c>
      <c r="D13" s="353">
        <v>170</v>
      </c>
    </row>
    <row r="14" s="4" customFormat="1" ht="25" customHeight="1" spans="1:4">
      <c r="A14" s="251" t="s">
        <v>107</v>
      </c>
      <c r="B14" s="228"/>
      <c r="C14" s="356" t="s">
        <v>108</v>
      </c>
      <c r="D14" s="353"/>
    </row>
    <row r="15" s="4" customFormat="1" ht="25" customHeight="1" spans="1:4">
      <c r="A15" s="251" t="s">
        <v>109</v>
      </c>
      <c r="B15" s="228">
        <v>120</v>
      </c>
      <c r="C15" s="355" t="s">
        <v>110</v>
      </c>
      <c r="D15" s="353">
        <v>104</v>
      </c>
    </row>
    <row r="16" s="4" customFormat="1" ht="25" customHeight="1" spans="1:4">
      <c r="A16" s="251" t="s">
        <v>111</v>
      </c>
      <c r="B16" s="228"/>
      <c r="C16" s="355"/>
      <c r="D16" s="353"/>
    </row>
    <row r="17" s="4" customFormat="1" ht="25" customHeight="1" spans="1:4">
      <c r="A17" s="251" t="s">
        <v>112</v>
      </c>
      <c r="B17" s="228">
        <v>583</v>
      </c>
      <c r="C17" s="355"/>
      <c r="D17" s="353"/>
    </row>
    <row r="18" s="4" customFormat="1" ht="25" customHeight="1" spans="1:4">
      <c r="A18" s="251" t="s">
        <v>113</v>
      </c>
      <c r="B18" s="228"/>
      <c r="C18" s="352"/>
      <c r="D18" s="353"/>
    </row>
    <row r="19" s="4" customFormat="1" ht="25" customHeight="1" spans="1:4">
      <c r="A19" s="251" t="s">
        <v>114</v>
      </c>
      <c r="B19" s="228">
        <v>25109</v>
      </c>
      <c r="C19" s="352"/>
      <c r="D19" s="353"/>
    </row>
    <row r="20" s="4" customFormat="1" ht="25" customHeight="1" spans="1:4">
      <c r="A20" s="251" t="s">
        <v>236</v>
      </c>
      <c r="B20" s="357"/>
      <c r="C20" s="356"/>
      <c r="D20" s="353"/>
    </row>
    <row r="21" s="4" customFormat="1" ht="25" customHeight="1" spans="1:4">
      <c r="A21" s="251" t="s">
        <v>237</v>
      </c>
      <c r="B21" s="354">
        <v>27009</v>
      </c>
      <c r="C21" s="356"/>
      <c r="D21" s="353"/>
    </row>
    <row r="22" s="4" customFormat="1" ht="25" customHeight="1" spans="1:4">
      <c r="A22" s="251" t="s">
        <v>238</v>
      </c>
      <c r="B22" s="354">
        <f>'25一般公共预算平衡'!D15</f>
        <v>15416</v>
      </c>
      <c r="C22" s="356"/>
      <c r="D22" s="353"/>
    </row>
    <row r="23" s="4" customFormat="1" ht="25" customHeight="1" spans="1:4">
      <c r="A23" s="251"/>
      <c r="B23" s="354"/>
      <c r="C23" s="356"/>
      <c r="D23" s="353"/>
    </row>
    <row r="24" s="4" customFormat="1" ht="25" customHeight="1" spans="1:4">
      <c r="A24" s="251"/>
      <c r="B24" s="354"/>
      <c r="C24" s="356"/>
      <c r="D24" s="353"/>
    </row>
    <row r="25" s="4" customFormat="1" ht="25" customHeight="1" spans="1:4">
      <c r="A25" s="251"/>
      <c r="B25" s="354"/>
      <c r="C25" s="356"/>
      <c r="D25" s="353"/>
    </row>
    <row r="26" s="4" customFormat="1" ht="25" customHeight="1" spans="1:4">
      <c r="A26" s="251"/>
      <c r="B26" s="354"/>
      <c r="C26" s="356"/>
      <c r="D26" s="353"/>
    </row>
    <row r="27" s="4" customFormat="1" ht="25" customHeight="1" spans="1:4">
      <c r="A27" s="251"/>
      <c r="B27" s="354"/>
      <c r="C27" s="356"/>
      <c r="D27" s="353"/>
    </row>
    <row r="28" s="4" customFormat="1" ht="25" customHeight="1" spans="1:6">
      <c r="A28" s="358" t="s">
        <v>239</v>
      </c>
      <c r="B28" s="239">
        <f>SUM(B5,B6,B20,B21,B22)</f>
        <v>122814</v>
      </c>
      <c r="C28" s="359" t="s">
        <v>121</v>
      </c>
      <c r="D28" s="360">
        <f>+D5+D9+D13+D14+D15</f>
        <v>122814</v>
      </c>
      <c r="E28" s="361"/>
      <c r="F28" s="362"/>
    </row>
    <row r="29" s="4" customFormat="1" ht="12.75" spans="4:4">
      <c r="D29" s="362"/>
    </row>
    <row r="30" s="4" customFormat="1" ht="12.75"/>
    <row r="31" s="4" customFormat="1" ht="12.75"/>
    <row r="32" s="4" customFormat="1" ht="12.75"/>
    <row r="33" s="4" customFormat="1" ht="12.75"/>
    <row r="34" s="4" customFormat="1" ht="12.75"/>
    <row r="35" s="4" customFormat="1" ht="12.75"/>
    <row r="36" s="4" customFormat="1" ht="12.75"/>
    <row r="37" s="4" customFormat="1" ht="12.75"/>
    <row r="38" s="4" customFormat="1" ht="12.75"/>
    <row r="39" s="4" customFormat="1" ht="12.75"/>
    <row r="40" s="4" customFormat="1" ht="12.75"/>
    <row r="41" s="4" customFormat="1" ht="12.75"/>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sheetData>
  <mergeCells count="3">
    <mergeCell ref="A1:D1"/>
    <mergeCell ref="A3:B3"/>
    <mergeCell ref="C3:D3"/>
  </mergeCells>
  <printOptions horizontalCentered="1"/>
  <pageMargins left="0.78740157480315" right="0.78740157480315" top="0.78740157480315" bottom="0.78740157480315" header="0.196850393700787" footer="0.31496062992126"/>
  <pageSetup paperSize="9" firstPageNumber="8" orientation="portrait" blackAndWhite="1" useFirstPageNumber="1"/>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A150"/>
  <sheetViews>
    <sheetView zoomScale="115" zoomScaleNormal="115" topLeftCell="C1" workbookViewId="0">
      <selection activeCell="K14" sqref="K14"/>
    </sheetView>
  </sheetViews>
  <sheetFormatPr defaultColWidth="9" defaultRowHeight="26.25" customHeight="1"/>
  <cols>
    <col min="1" max="1" width="5.375" style="100" hidden="1" customWidth="1"/>
    <col min="2" max="2" width="6.375" style="100" hidden="1" customWidth="1"/>
    <col min="3" max="3" width="10.375" style="303" customWidth="1"/>
    <col min="4" max="4" width="33.2583333333333" style="304" customWidth="1"/>
    <col min="5" max="5" width="11.2" style="101" customWidth="1"/>
    <col min="6" max="6" width="11.2" style="102" customWidth="1"/>
    <col min="7" max="7" width="11.2" style="20" customWidth="1"/>
    <col min="8" max="16384" width="9" style="2"/>
  </cols>
  <sheetData>
    <row r="1" s="18" customFormat="1" ht="30" customHeight="1" spans="2:209">
      <c r="B1" s="305"/>
      <c r="C1" s="105" t="s">
        <v>240</v>
      </c>
      <c r="D1" s="105"/>
      <c r="E1" s="105"/>
      <c r="F1" s="105"/>
      <c r="G1" s="105"/>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row>
    <row r="2" s="4" customFormat="1" ht="20.1" customHeight="1" spans="1:209">
      <c r="A2" s="109"/>
      <c r="B2" s="109"/>
      <c r="C2" s="306"/>
      <c r="D2" s="307"/>
      <c r="E2" s="111"/>
      <c r="F2" s="111"/>
      <c r="G2" s="112" t="s">
        <v>1</v>
      </c>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row>
    <row r="3" s="4" customFormat="1" ht="21.5" customHeight="1" spans="1:209">
      <c r="A3" s="308" t="s">
        <v>55</v>
      </c>
      <c r="B3" s="309"/>
      <c r="C3" s="310" t="s">
        <v>55</v>
      </c>
      <c r="D3" s="120" t="s">
        <v>241</v>
      </c>
      <c r="E3" s="122" t="s">
        <v>227</v>
      </c>
      <c r="F3" s="122"/>
      <c r="G3" s="20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row>
    <row r="4" s="4" customFormat="1" ht="28" customHeight="1" spans="1:209">
      <c r="A4" s="311"/>
      <c r="B4" s="312"/>
      <c r="C4" s="313"/>
      <c r="D4" s="120"/>
      <c r="E4" s="122" t="s">
        <v>204</v>
      </c>
      <c r="F4" s="122" t="s">
        <v>242</v>
      </c>
      <c r="G4" s="120" t="s">
        <v>243</v>
      </c>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row>
    <row r="5" s="4" customFormat="1" customHeight="1" spans="1:209">
      <c r="A5" s="314" t="s">
        <v>244</v>
      </c>
      <c r="B5" s="314"/>
      <c r="C5" s="315">
        <v>201</v>
      </c>
      <c r="D5" s="316" t="s">
        <v>59</v>
      </c>
      <c r="E5" s="317">
        <v>13326</v>
      </c>
      <c r="F5" s="318">
        <v>13267</v>
      </c>
      <c r="G5" s="319">
        <v>59</v>
      </c>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row>
    <row r="6" s="4" customFormat="1" customHeight="1" spans="1:209">
      <c r="A6" s="320"/>
      <c r="B6" s="320" t="s">
        <v>245</v>
      </c>
      <c r="C6" s="321" t="s">
        <v>246</v>
      </c>
      <c r="D6" s="322" t="s">
        <v>247</v>
      </c>
      <c r="E6" s="323">
        <v>924</v>
      </c>
      <c r="F6" s="324">
        <v>924</v>
      </c>
      <c r="G6" s="325">
        <v>0</v>
      </c>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row>
    <row r="7" s="4" customFormat="1" customHeight="1" spans="1:209">
      <c r="A7" s="320"/>
      <c r="B7" s="320"/>
      <c r="C7" s="326">
        <v>2010101</v>
      </c>
      <c r="D7" s="16" t="s">
        <v>248</v>
      </c>
      <c r="E7" s="61">
        <v>924</v>
      </c>
      <c r="F7" s="125">
        <v>924</v>
      </c>
      <c r="G7" s="327">
        <v>0</v>
      </c>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row>
    <row r="8" s="4" customFormat="1" customHeight="1" spans="1:209">
      <c r="A8" s="320"/>
      <c r="B8" s="320" t="s">
        <v>249</v>
      </c>
      <c r="C8" s="321" t="s">
        <v>250</v>
      </c>
      <c r="D8" s="322" t="s">
        <v>251</v>
      </c>
      <c r="E8" s="323">
        <v>4492</v>
      </c>
      <c r="F8" s="324">
        <v>4434</v>
      </c>
      <c r="G8" s="325">
        <v>58</v>
      </c>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row>
    <row r="9" s="4" customFormat="1" customHeight="1" spans="1:209">
      <c r="A9" s="320"/>
      <c r="B9" s="320"/>
      <c r="C9" s="326">
        <v>2010301</v>
      </c>
      <c r="D9" s="16" t="s">
        <v>248</v>
      </c>
      <c r="E9" s="61">
        <v>1720</v>
      </c>
      <c r="F9" s="125">
        <v>1720</v>
      </c>
      <c r="G9" s="327">
        <v>0</v>
      </c>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row>
    <row r="10" s="4" customFormat="1" customHeight="1" spans="1:209">
      <c r="A10" s="320"/>
      <c r="B10" s="320"/>
      <c r="C10" s="326">
        <v>2010302</v>
      </c>
      <c r="D10" s="16" t="s">
        <v>252</v>
      </c>
      <c r="E10" s="61">
        <v>80</v>
      </c>
      <c r="F10" s="125">
        <v>80</v>
      </c>
      <c r="G10" s="327">
        <v>0</v>
      </c>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row>
    <row r="11" s="4" customFormat="1" customHeight="1" spans="1:209">
      <c r="A11" s="320"/>
      <c r="B11" s="320"/>
      <c r="C11" s="326">
        <v>2010303</v>
      </c>
      <c r="D11" s="16" t="s">
        <v>253</v>
      </c>
      <c r="E11" s="61">
        <v>2394</v>
      </c>
      <c r="F11" s="125">
        <v>2394</v>
      </c>
      <c r="G11" s="327">
        <v>0</v>
      </c>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row>
    <row r="12" s="4" customFormat="1" customHeight="1" spans="1:209">
      <c r="A12" s="320"/>
      <c r="B12" s="320"/>
      <c r="C12" s="326">
        <v>2010306</v>
      </c>
      <c r="D12" s="16" t="s">
        <v>254</v>
      </c>
      <c r="E12" s="61">
        <v>197</v>
      </c>
      <c r="F12" s="125">
        <v>197</v>
      </c>
      <c r="G12" s="327">
        <v>0</v>
      </c>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row>
    <row r="13" s="4" customFormat="1" customHeight="1" spans="1:209">
      <c r="A13" s="320"/>
      <c r="B13" s="320"/>
      <c r="C13" s="326">
        <v>2010399</v>
      </c>
      <c r="D13" s="16" t="s">
        <v>255</v>
      </c>
      <c r="E13" s="61">
        <v>101</v>
      </c>
      <c r="F13" s="125">
        <v>43</v>
      </c>
      <c r="G13" s="327">
        <v>58</v>
      </c>
      <c r="H13" s="118"/>
      <c r="I13" s="118"/>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row>
    <row r="14" s="4" customFormat="1" customHeight="1" spans="1:209">
      <c r="A14" s="320"/>
      <c r="B14" s="320" t="s">
        <v>256</v>
      </c>
      <c r="C14" s="321" t="s">
        <v>257</v>
      </c>
      <c r="D14" s="322" t="s">
        <v>258</v>
      </c>
      <c r="E14" s="323">
        <v>528</v>
      </c>
      <c r="F14" s="324">
        <v>528</v>
      </c>
      <c r="G14" s="325">
        <v>0</v>
      </c>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row>
    <row r="15" s="4" customFormat="1" customHeight="1" spans="1:209">
      <c r="A15" s="320"/>
      <c r="B15" s="320"/>
      <c r="C15" s="326">
        <v>2010401</v>
      </c>
      <c r="D15" s="16" t="s">
        <v>248</v>
      </c>
      <c r="E15" s="61">
        <v>405</v>
      </c>
      <c r="F15" s="125">
        <v>405</v>
      </c>
      <c r="G15" s="327">
        <v>0</v>
      </c>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c r="FS15" s="118"/>
      <c r="FT15" s="118"/>
      <c r="FU15" s="118"/>
      <c r="FV15" s="118"/>
      <c r="FW15" s="118"/>
      <c r="FX15" s="118"/>
      <c r="FY15" s="118"/>
      <c r="FZ15" s="118"/>
      <c r="GA15" s="118"/>
      <c r="GB15" s="118"/>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row>
    <row r="16" s="4" customFormat="1" customHeight="1" spans="1:209">
      <c r="A16" s="320"/>
      <c r="B16" s="320"/>
      <c r="C16" s="326">
        <v>2010499</v>
      </c>
      <c r="D16" s="16" t="s">
        <v>259</v>
      </c>
      <c r="E16" s="61">
        <v>123</v>
      </c>
      <c r="F16" s="125">
        <v>123</v>
      </c>
      <c r="G16" s="327">
        <v>0</v>
      </c>
      <c r="H16" s="118"/>
      <c r="I16" s="118"/>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row>
    <row r="17" s="4" customFormat="1" customHeight="1" spans="1:209">
      <c r="A17" s="320"/>
      <c r="B17" s="320" t="s">
        <v>260</v>
      </c>
      <c r="C17" s="321" t="s">
        <v>261</v>
      </c>
      <c r="D17" s="322" t="s">
        <v>262</v>
      </c>
      <c r="E17" s="323">
        <v>126</v>
      </c>
      <c r="F17" s="324">
        <v>126</v>
      </c>
      <c r="G17" s="325">
        <v>0</v>
      </c>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row>
    <row r="18" s="4" customFormat="1" customHeight="1" spans="1:209">
      <c r="A18" s="320"/>
      <c r="B18" s="320"/>
      <c r="C18" s="326">
        <v>2010505</v>
      </c>
      <c r="D18" s="16" t="s">
        <v>263</v>
      </c>
      <c r="E18" s="61">
        <v>126</v>
      </c>
      <c r="F18" s="125">
        <v>126</v>
      </c>
      <c r="G18" s="327">
        <v>0</v>
      </c>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row>
    <row r="19" s="4" customFormat="1" customHeight="1" spans="1:209">
      <c r="A19" s="320"/>
      <c r="B19" s="320" t="s">
        <v>264</v>
      </c>
      <c r="C19" s="321" t="s">
        <v>265</v>
      </c>
      <c r="D19" s="322" t="s">
        <v>266</v>
      </c>
      <c r="E19" s="323">
        <v>754</v>
      </c>
      <c r="F19" s="324">
        <v>750</v>
      </c>
      <c r="G19" s="325">
        <v>4</v>
      </c>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row>
    <row r="20" s="4" customFormat="1" customHeight="1" spans="1:209">
      <c r="A20" s="320"/>
      <c r="B20" s="320"/>
      <c r="C20" s="326">
        <v>2010601</v>
      </c>
      <c r="D20" s="16" t="s">
        <v>248</v>
      </c>
      <c r="E20" s="61">
        <v>247</v>
      </c>
      <c r="F20" s="125">
        <v>247</v>
      </c>
      <c r="G20" s="327">
        <v>0</v>
      </c>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row>
    <row r="21" s="4" customFormat="1" customHeight="1" spans="1:209">
      <c r="A21" s="320"/>
      <c r="B21" s="320"/>
      <c r="C21" s="326">
        <v>2010602</v>
      </c>
      <c r="D21" s="16" t="s">
        <v>252</v>
      </c>
      <c r="E21" s="61">
        <v>11</v>
      </c>
      <c r="F21" s="125">
        <v>11</v>
      </c>
      <c r="G21" s="327">
        <v>0</v>
      </c>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row>
    <row r="22" s="4" customFormat="1" customHeight="1" spans="1:209">
      <c r="A22" s="320"/>
      <c r="B22" s="320"/>
      <c r="C22" s="326">
        <v>2010607</v>
      </c>
      <c r="D22" s="16" t="s">
        <v>267</v>
      </c>
      <c r="E22" s="61">
        <v>32</v>
      </c>
      <c r="F22" s="125">
        <v>32</v>
      </c>
      <c r="G22" s="327">
        <v>0</v>
      </c>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8"/>
      <c r="GP22" s="118"/>
      <c r="GQ22" s="118"/>
      <c r="GR22" s="118"/>
      <c r="GS22" s="118"/>
      <c r="GT22" s="118"/>
      <c r="GU22" s="118"/>
      <c r="GV22" s="118"/>
      <c r="GW22" s="118"/>
      <c r="GX22" s="118"/>
      <c r="GY22" s="118"/>
      <c r="GZ22" s="118"/>
      <c r="HA22" s="118"/>
    </row>
    <row r="23" s="4" customFormat="1" customHeight="1" spans="1:209">
      <c r="A23" s="320"/>
      <c r="B23" s="320"/>
      <c r="C23" s="326">
        <v>2010608</v>
      </c>
      <c r="D23" s="16" t="s">
        <v>268</v>
      </c>
      <c r="E23" s="61">
        <v>460</v>
      </c>
      <c r="F23" s="125">
        <v>460</v>
      </c>
      <c r="G23" s="327">
        <v>0</v>
      </c>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row>
    <row r="24" s="4" customFormat="1" customHeight="1" spans="1:209">
      <c r="A24" s="320"/>
      <c r="B24" s="320"/>
      <c r="C24" s="326">
        <v>2010699</v>
      </c>
      <c r="D24" s="16" t="s">
        <v>269</v>
      </c>
      <c r="E24" s="61">
        <v>4</v>
      </c>
      <c r="F24" s="125">
        <v>0</v>
      </c>
      <c r="G24" s="327">
        <v>4</v>
      </c>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row>
    <row r="25" s="4" customFormat="1" customHeight="1" spans="1:209">
      <c r="A25" s="320"/>
      <c r="B25" s="320" t="s">
        <v>270</v>
      </c>
      <c r="C25" s="321" t="s">
        <v>271</v>
      </c>
      <c r="D25" s="322" t="s">
        <v>272</v>
      </c>
      <c r="E25" s="323">
        <v>3000</v>
      </c>
      <c r="F25" s="324">
        <v>3000</v>
      </c>
      <c r="G25" s="325">
        <v>0</v>
      </c>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row>
    <row r="26" s="4" customFormat="1" customHeight="1" spans="1:209">
      <c r="A26" s="320"/>
      <c r="B26" s="320"/>
      <c r="C26" s="326" t="s">
        <v>273</v>
      </c>
      <c r="D26" s="16" t="s">
        <v>248</v>
      </c>
      <c r="E26" s="61">
        <v>3000</v>
      </c>
      <c r="F26" s="125">
        <v>3000</v>
      </c>
      <c r="G26" s="327">
        <v>0</v>
      </c>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8"/>
      <c r="GP26" s="118"/>
      <c r="GQ26" s="118"/>
      <c r="GR26" s="118"/>
      <c r="GS26" s="118"/>
      <c r="GT26" s="118"/>
      <c r="GU26" s="118"/>
      <c r="GV26" s="118"/>
      <c r="GW26" s="118"/>
      <c r="GX26" s="118"/>
      <c r="GY26" s="118"/>
      <c r="GZ26" s="118"/>
      <c r="HA26" s="118"/>
    </row>
    <row r="27" s="4" customFormat="1" customHeight="1" spans="1:209">
      <c r="A27" s="320"/>
      <c r="B27" s="320" t="s">
        <v>274</v>
      </c>
      <c r="C27" s="321" t="s">
        <v>275</v>
      </c>
      <c r="D27" s="322" t="s">
        <v>276</v>
      </c>
      <c r="E27" s="323">
        <v>211</v>
      </c>
      <c r="F27" s="324">
        <v>211</v>
      </c>
      <c r="G27" s="325">
        <v>0</v>
      </c>
      <c r="H27" s="118"/>
      <c r="I27" s="118"/>
      <c r="J27" s="118"/>
      <c r="K27" s="118"/>
      <c r="L27" s="118"/>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8"/>
      <c r="GP27" s="118"/>
      <c r="GQ27" s="118"/>
      <c r="GR27" s="118"/>
      <c r="GS27" s="118"/>
      <c r="GT27" s="118"/>
      <c r="GU27" s="118"/>
      <c r="GV27" s="118"/>
      <c r="GW27" s="118"/>
      <c r="GX27" s="118"/>
      <c r="GY27" s="118"/>
      <c r="GZ27" s="118"/>
      <c r="HA27" s="118"/>
    </row>
    <row r="28" s="4" customFormat="1" customHeight="1" spans="1:209">
      <c r="A28" s="320"/>
      <c r="B28" s="320"/>
      <c r="C28" s="326">
        <v>2011101</v>
      </c>
      <c r="D28" s="16" t="s">
        <v>248</v>
      </c>
      <c r="E28" s="61">
        <v>110</v>
      </c>
      <c r="F28" s="125">
        <v>110</v>
      </c>
      <c r="G28" s="327">
        <v>0</v>
      </c>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8"/>
      <c r="GP28" s="118"/>
      <c r="GQ28" s="118"/>
      <c r="GR28" s="118"/>
      <c r="GS28" s="118"/>
      <c r="GT28" s="118"/>
      <c r="GU28" s="118"/>
      <c r="GV28" s="118"/>
      <c r="GW28" s="118"/>
      <c r="GX28" s="118"/>
      <c r="GY28" s="118"/>
      <c r="GZ28" s="118"/>
      <c r="HA28" s="118"/>
    </row>
    <row r="29" s="4" customFormat="1" customHeight="1" spans="1:209">
      <c r="A29" s="320"/>
      <c r="B29" s="320"/>
      <c r="C29" s="326">
        <v>2011199</v>
      </c>
      <c r="D29" s="16" t="s">
        <v>277</v>
      </c>
      <c r="E29" s="61">
        <v>101</v>
      </c>
      <c r="F29" s="125">
        <v>101</v>
      </c>
      <c r="G29" s="327">
        <v>0</v>
      </c>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8"/>
      <c r="GP29" s="118"/>
      <c r="GQ29" s="118"/>
      <c r="GR29" s="118"/>
      <c r="GS29" s="118"/>
      <c r="GT29" s="118"/>
      <c r="GU29" s="118"/>
      <c r="GV29" s="118"/>
      <c r="GW29" s="118"/>
      <c r="GX29" s="118"/>
      <c r="GY29" s="118"/>
      <c r="GZ29" s="118"/>
      <c r="HA29" s="118"/>
    </row>
    <row r="30" s="4" customFormat="1" customHeight="1" spans="1:209">
      <c r="A30" s="320"/>
      <c r="B30" s="320" t="s">
        <v>278</v>
      </c>
      <c r="C30" s="321" t="s">
        <v>279</v>
      </c>
      <c r="D30" s="322" t="s">
        <v>280</v>
      </c>
      <c r="E30" s="323">
        <v>1408</v>
      </c>
      <c r="F30" s="324">
        <v>1408</v>
      </c>
      <c r="G30" s="325">
        <v>0</v>
      </c>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8"/>
      <c r="GP30" s="118"/>
      <c r="GQ30" s="118"/>
      <c r="GR30" s="118"/>
      <c r="GS30" s="118"/>
      <c r="GT30" s="118"/>
      <c r="GU30" s="118"/>
      <c r="GV30" s="118"/>
      <c r="GW30" s="118"/>
      <c r="GX30" s="118"/>
      <c r="GY30" s="118"/>
      <c r="GZ30" s="118"/>
      <c r="HA30" s="118"/>
    </row>
    <row r="31" s="4" customFormat="1" customHeight="1" spans="1:209">
      <c r="A31" s="320"/>
      <c r="B31" s="320"/>
      <c r="C31" s="326">
        <v>2011301</v>
      </c>
      <c r="D31" s="16" t="s">
        <v>248</v>
      </c>
      <c r="E31" s="61">
        <v>348</v>
      </c>
      <c r="F31" s="125">
        <v>348</v>
      </c>
      <c r="G31" s="327">
        <v>0</v>
      </c>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8"/>
      <c r="GP31" s="118"/>
      <c r="GQ31" s="118"/>
      <c r="GR31" s="118"/>
      <c r="GS31" s="118"/>
      <c r="GT31" s="118"/>
      <c r="GU31" s="118"/>
      <c r="GV31" s="118"/>
      <c r="GW31" s="118"/>
      <c r="GX31" s="118"/>
      <c r="GY31" s="118"/>
      <c r="GZ31" s="118"/>
      <c r="HA31" s="118"/>
    </row>
    <row r="32" s="4" customFormat="1" customHeight="1" spans="1:209">
      <c r="A32" s="320"/>
      <c r="B32" s="320"/>
      <c r="C32" s="326">
        <v>2011308</v>
      </c>
      <c r="D32" s="16" t="s">
        <v>281</v>
      </c>
      <c r="E32" s="61">
        <v>560</v>
      </c>
      <c r="F32" s="125">
        <v>560</v>
      </c>
      <c r="G32" s="327">
        <v>0</v>
      </c>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row>
    <row r="33" s="4" customFormat="1" customHeight="1" spans="1:209">
      <c r="A33" s="320"/>
      <c r="B33" s="320"/>
      <c r="C33" s="326">
        <v>2011399</v>
      </c>
      <c r="D33" s="16" t="s">
        <v>282</v>
      </c>
      <c r="E33" s="61">
        <v>500</v>
      </c>
      <c r="F33" s="125">
        <v>500</v>
      </c>
      <c r="G33" s="327">
        <v>0</v>
      </c>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row>
    <row r="34" s="4" customFormat="1" customHeight="1" spans="1:209">
      <c r="A34" s="320"/>
      <c r="B34" s="320" t="s">
        <v>283</v>
      </c>
      <c r="C34" s="321" t="s">
        <v>284</v>
      </c>
      <c r="D34" s="322" t="s">
        <v>285</v>
      </c>
      <c r="E34" s="323">
        <v>208</v>
      </c>
      <c r="F34" s="324">
        <v>208</v>
      </c>
      <c r="G34" s="325">
        <v>0</v>
      </c>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row>
    <row r="35" s="4" customFormat="1" customHeight="1" spans="1:209">
      <c r="A35" s="320"/>
      <c r="B35" s="320"/>
      <c r="C35" s="326">
        <v>2012906</v>
      </c>
      <c r="D35" s="16" t="s">
        <v>286</v>
      </c>
      <c r="E35" s="61">
        <v>156</v>
      </c>
      <c r="F35" s="125">
        <v>156</v>
      </c>
      <c r="G35" s="327">
        <v>0</v>
      </c>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row>
    <row r="36" s="4" customFormat="1" customHeight="1" spans="1:209">
      <c r="A36" s="320"/>
      <c r="B36" s="320"/>
      <c r="C36" s="326">
        <v>2012999</v>
      </c>
      <c r="D36" s="16" t="s">
        <v>287</v>
      </c>
      <c r="E36" s="61">
        <v>52</v>
      </c>
      <c r="F36" s="125">
        <v>52</v>
      </c>
      <c r="G36" s="327">
        <v>0</v>
      </c>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8"/>
      <c r="GP36" s="118"/>
      <c r="GQ36" s="118"/>
      <c r="GR36" s="118"/>
      <c r="GS36" s="118"/>
      <c r="GT36" s="118"/>
      <c r="GU36" s="118"/>
      <c r="GV36" s="118"/>
      <c r="GW36" s="118"/>
      <c r="GX36" s="118"/>
      <c r="GY36" s="118"/>
      <c r="GZ36" s="118"/>
      <c r="HA36" s="118"/>
    </row>
    <row r="37" s="4" customFormat="1" customHeight="1" spans="1:209">
      <c r="A37" s="320"/>
      <c r="B37" s="320" t="s">
        <v>288</v>
      </c>
      <c r="C37" s="321" t="s">
        <v>289</v>
      </c>
      <c r="D37" s="322" t="s">
        <v>290</v>
      </c>
      <c r="E37" s="323">
        <v>927</v>
      </c>
      <c r="F37" s="324">
        <v>927</v>
      </c>
      <c r="G37" s="325">
        <v>0</v>
      </c>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row>
    <row r="38" s="4" customFormat="1" customHeight="1" spans="1:209">
      <c r="A38" s="320"/>
      <c r="B38" s="320"/>
      <c r="C38" s="326">
        <v>2013299</v>
      </c>
      <c r="D38" s="16" t="s">
        <v>291</v>
      </c>
      <c r="E38" s="61">
        <v>927</v>
      </c>
      <c r="F38" s="125">
        <v>927</v>
      </c>
      <c r="G38" s="327">
        <v>0</v>
      </c>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row>
    <row r="39" s="4" customFormat="1" customHeight="1" spans="1:209">
      <c r="A39" s="320"/>
      <c r="B39" s="320" t="s">
        <v>292</v>
      </c>
      <c r="C39" s="321" t="s">
        <v>293</v>
      </c>
      <c r="D39" s="322" t="s">
        <v>294</v>
      </c>
      <c r="E39" s="323">
        <v>278</v>
      </c>
      <c r="F39" s="324">
        <v>278</v>
      </c>
      <c r="G39" s="325">
        <v>0</v>
      </c>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8"/>
      <c r="GP39" s="118"/>
      <c r="GQ39" s="118"/>
      <c r="GR39" s="118"/>
      <c r="GS39" s="118"/>
      <c r="GT39" s="118"/>
      <c r="GU39" s="118"/>
      <c r="GV39" s="118"/>
      <c r="GW39" s="118"/>
      <c r="GX39" s="118"/>
      <c r="GY39" s="118"/>
      <c r="GZ39" s="118"/>
      <c r="HA39" s="118"/>
    </row>
    <row r="40" s="4" customFormat="1" customHeight="1" spans="1:209">
      <c r="A40" s="320"/>
      <c r="B40" s="320"/>
      <c r="C40" s="326">
        <v>2013304</v>
      </c>
      <c r="D40" s="16" t="s">
        <v>295</v>
      </c>
      <c r="E40" s="61">
        <v>278</v>
      </c>
      <c r="F40" s="125">
        <v>278</v>
      </c>
      <c r="G40" s="327">
        <v>0</v>
      </c>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row>
    <row r="41" s="4" customFormat="1" customHeight="1" spans="1:209">
      <c r="A41" s="320"/>
      <c r="B41" s="320" t="s">
        <v>296</v>
      </c>
      <c r="C41" s="321" t="s">
        <v>297</v>
      </c>
      <c r="D41" s="322" t="s">
        <v>298</v>
      </c>
      <c r="E41" s="323">
        <v>335</v>
      </c>
      <c r="F41" s="324">
        <v>335</v>
      </c>
      <c r="G41" s="325">
        <v>0</v>
      </c>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8"/>
      <c r="GP41" s="118"/>
      <c r="GQ41" s="118"/>
      <c r="GR41" s="118"/>
      <c r="GS41" s="118"/>
      <c r="GT41" s="118"/>
      <c r="GU41" s="118"/>
      <c r="GV41" s="118"/>
      <c r="GW41" s="118"/>
      <c r="GX41" s="118"/>
      <c r="GY41" s="118"/>
      <c r="GZ41" s="118"/>
      <c r="HA41" s="118"/>
    </row>
    <row r="42" s="4" customFormat="1" customHeight="1" spans="1:209">
      <c r="A42" s="320"/>
      <c r="B42" s="320"/>
      <c r="C42" s="326">
        <v>2013699</v>
      </c>
      <c r="D42" s="16" t="s">
        <v>299</v>
      </c>
      <c r="E42" s="61">
        <v>335</v>
      </c>
      <c r="F42" s="125">
        <v>335</v>
      </c>
      <c r="G42" s="327">
        <v>0</v>
      </c>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c r="FX42" s="118"/>
      <c r="FY42" s="118"/>
      <c r="FZ42" s="118"/>
      <c r="GA42" s="118"/>
      <c r="GB42" s="118"/>
      <c r="GC42" s="118"/>
      <c r="GD42" s="118"/>
      <c r="GE42" s="118"/>
      <c r="GF42" s="118"/>
      <c r="GG42" s="118"/>
      <c r="GH42" s="118"/>
      <c r="GI42" s="118"/>
      <c r="GJ42" s="118"/>
      <c r="GK42" s="118"/>
      <c r="GL42" s="118"/>
      <c r="GM42" s="118"/>
      <c r="GN42" s="118"/>
      <c r="GO42" s="118"/>
      <c r="GP42" s="118"/>
      <c r="GQ42" s="118"/>
      <c r="GR42" s="118"/>
      <c r="GS42" s="118"/>
      <c r="GT42" s="118"/>
      <c r="GU42" s="118"/>
      <c r="GV42" s="118"/>
      <c r="GW42" s="118"/>
      <c r="GX42" s="118"/>
      <c r="GY42" s="118"/>
      <c r="GZ42" s="118"/>
      <c r="HA42" s="118"/>
    </row>
    <row r="43" s="4" customFormat="1" customHeight="1" spans="1:209">
      <c r="A43" s="320"/>
      <c r="B43" s="320" t="s">
        <v>300</v>
      </c>
      <c r="C43" s="321" t="s">
        <v>301</v>
      </c>
      <c r="D43" s="322" t="s">
        <v>302</v>
      </c>
      <c r="E43" s="323">
        <v>135</v>
      </c>
      <c r="F43" s="324">
        <v>135</v>
      </c>
      <c r="G43" s="325">
        <v>0</v>
      </c>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8"/>
      <c r="GP43" s="118"/>
      <c r="GQ43" s="118"/>
      <c r="GR43" s="118"/>
      <c r="GS43" s="118"/>
      <c r="GT43" s="118"/>
      <c r="GU43" s="118"/>
      <c r="GV43" s="118"/>
      <c r="GW43" s="118"/>
      <c r="GX43" s="118"/>
      <c r="GY43" s="118"/>
      <c r="GZ43" s="118"/>
      <c r="HA43" s="118"/>
    </row>
    <row r="44" s="4" customFormat="1" customHeight="1" spans="1:209">
      <c r="A44" s="320"/>
      <c r="B44" s="320"/>
      <c r="C44" s="326">
        <v>2014099</v>
      </c>
      <c r="D44" s="16" t="s">
        <v>303</v>
      </c>
      <c r="E44" s="61">
        <v>135</v>
      </c>
      <c r="F44" s="125">
        <v>135</v>
      </c>
      <c r="G44" s="327">
        <v>0</v>
      </c>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118"/>
      <c r="GT44" s="118"/>
      <c r="GU44" s="118"/>
      <c r="GV44" s="118"/>
      <c r="GW44" s="118"/>
      <c r="GX44" s="118"/>
      <c r="GY44" s="118"/>
      <c r="GZ44" s="118"/>
      <c r="HA44" s="118"/>
    </row>
    <row r="45" s="4" customFormat="1" customHeight="1" spans="1:209">
      <c r="A45" s="314" t="s">
        <v>304</v>
      </c>
      <c r="B45" s="314"/>
      <c r="C45" s="315" t="s">
        <v>304</v>
      </c>
      <c r="D45" s="316" t="s">
        <v>63</v>
      </c>
      <c r="E45" s="317">
        <v>100</v>
      </c>
      <c r="F45" s="318">
        <v>100</v>
      </c>
      <c r="G45" s="319">
        <v>0</v>
      </c>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c r="FX45" s="118"/>
      <c r="FY45" s="118"/>
      <c r="FZ45" s="118"/>
      <c r="GA45" s="118"/>
      <c r="GB45" s="118"/>
      <c r="GC45" s="118"/>
      <c r="GD45" s="118"/>
      <c r="GE45" s="118"/>
      <c r="GF45" s="118"/>
      <c r="GG45" s="118"/>
      <c r="GH45" s="118"/>
      <c r="GI45" s="118"/>
      <c r="GJ45" s="118"/>
      <c r="GK45" s="118"/>
      <c r="GL45" s="118"/>
      <c r="GM45" s="118"/>
      <c r="GN45" s="118"/>
      <c r="GO45" s="118"/>
      <c r="GP45" s="118"/>
      <c r="GQ45" s="118"/>
      <c r="GR45" s="118"/>
      <c r="GS45" s="118"/>
      <c r="GT45" s="118"/>
      <c r="GU45" s="118"/>
      <c r="GV45" s="118"/>
      <c r="GW45" s="118"/>
      <c r="GX45" s="118"/>
      <c r="GY45" s="118"/>
      <c r="GZ45" s="118"/>
      <c r="HA45" s="118"/>
    </row>
    <row r="46" s="4" customFormat="1" customHeight="1" spans="1:209">
      <c r="A46" s="320"/>
      <c r="B46" s="320" t="s">
        <v>305</v>
      </c>
      <c r="C46" s="321" t="s">
        <v>306</v>
      </c>
      <c r="D46" s="322" t="s">
        <v>307</v>
      </c>
      <c r="E46" s="323">
        <v>100</v>
      </c>
      <c r="F46" s="324">
        <v>100</v>
      </c>
      <c r="G46" s="325">
        <v>0</v>
      </c>
      <c r="H46" s="118"/>
      <c r="I46" s="118"/>
      <c r="J46" s="118"/>
      <c r="K46" s="118"/>
      <c r="L46" s="118"/>
      <c r="M46" s="118"/>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c r="DL46" s="118"/>
      <c r="DM46" s="118"/>
      <c r="DN46" s="118"/>
      <c r="DO46" s="118"/>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c r="EN46" s="118"/>
      <c r="EO46" s="118"/>
      <c r="EP46" s="118"/>
      <c r="EQ46" s="118"/>
      <c r="ER46" s="118"/>
      <c r="ES46" s="118"/>
      <c r="ET46" s="118"/>
      <c r="EU46" s="118"/>
      <c r="EV46" s="118"/>
      <c r="EW46" s="118"/>
      <c r="EX46" s="118"/>
      <c r="EY46" s="118"/>
      <c r="EZ46" s="118"/>
      <c r="FA46" s="118"/>
      <c r="FB46" s="118"/>
      <c r="FC46" s="118"/>
      <c r="FD46" s="118"/>
      <c r="FE46" s="118"/>
      <c r="FF46" s="118"/>
      <c r="FG46" s="118"/>
      <c r="FH46" s="118"/>
      <c r="FI46" s="118"/>
      <c r="FJ46" s="118"/>
      <c r="FK46" s="118"/>
      <c r="FL46" s="118"/>
      <c r="FM46" s="118"/>
      <c r="FN46" s="118"/>
      <c r="FO46" s="118"/>
      <c r="FP46" s="118"/>
      <c r="FQ46" s="118"/>
      <c r="FR46" s="118"/>
      <c r="FS46" s="118"/>
      <c r="FT46" s="118"/>
      <c r="FU46" s="118"/>
      <c r="FV46" s="118"/>
      <c r="FW46" s="118"/>
      <c r="FX46" s="118"/>
      <c r="FY46" s="118"/>
      <c r="FZ46" s="118"/>
      <c r="GA46" s="118"/>
      <c r="GB46" s="118"/>
      <c r="GC46" s="118"/>
      <c r="GD46" s="118"/>
      <c r="GE46" s="118"/>
      <c r="GF46" s="118"/>
      <c r="GG46" s="118"/>
      <c r="GH46" s="118"/>
      <c r="GI46" s="118"/>
      <c r="GJ46" s="118"/>
      <c r="GK46" s="118"/>
      <c r="GL46" s="118"/>
      <c r="GM46" s="118"/>
      <c r="GN46" s="118"/>
      <c r="GO46" s="118"/>
      <c r="GP46" s="118"/>
      <c r="GQ46" s="118"/>
      <c r="GR46" s="118"/>
      <c r="GS46" s="118"/>
      <c r="GT46" s="118"/>
      <c r="GU46" s="118"/>
      <c r="GV46" s="118"/>
      <c r="GW46" s="118"/>
      <c r="GX46" s="118"/>
      <c r="GY46" s="118"/>
      <c r="GZ46" s="118"/>
      <c r="HA46" s="118"/>
    </row>
    <row r="47" s="4" customFormat="1" customHeight="1" spans="1:209">
      <c r="A47" s="320"/>
      <c r="B47" s="320"/>
      <c r="C47" s="326">
        <v>2059999</v>
      </c>
      <c r="D47" s="16" t="s">
        <v>308</v>
      </c>
      <c r="E47" s="61">
        <v>100</v>
      </c>
      <c r="F47" s="125">
        <v>100</v>
      </c>
      <c r="G47" s="327">
        <v>0</v>
      </c>
      <c r="H47" s="118"/>
      <c r="I47" s="118"/>
      <c r="J47" s="118"/>
      <c r="K47" s="118"/>
      <c r="L47" s="118"/>
      <c r="M47" s="118"/>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118"/>
      <c r="EX47" s="118"/>
      <c r="EY47" s="118"/>
      <c r="EZ47" s="118"/>
      <c r="FA47" s="118"/>
      <c r="FB47" s="118"/>
      <c r="FC47" s="118"/>
      <c r="FD47" s="118"/>
      <c r="FE47" s="118"/>
      <c r="FF47" s="118"/>
      <c r="FG47" s="118"/>
      <c r="FH47" s="118"/>
      <c r="FI47" s="118"/>
      <c r="FJ47" s="118"/>
      <c r="FK47" s="118"/>
      <c r="FL47" s="118"/>
      <c r="FM47" s="118"/>
      <c r="FN47" s="118"/>
      <c r="FO47" s="118"/>
      <c r="FP47" s="118"/>
      <c r="FQ47" s="118"/>
      <c r="FR47" s="118"/>
      <c r="FS47" s="118"/>
      <c r="FT47" s="118"/>
      <c r="FU47" s="118"/>
      <c r="FV47" s="118"/>
      <c r="FW47" s="118"/>
      <c r="FX47" s="118"/>
      <c r="FY47" s="118"/>
      <c r="FZ47" s="118"/>
      <c r="GA47" s="118"/>
      <c r="GB47" s="118"/>
      <c r="GC47" s="118"/>
      <c r="GD47" s="118"/>
      <c r="GE47" s="118"/>
      <c r="GF47" s="118"/>
      <c r="GG47" s="118"/>
      <c r="GH47" s="118"/>
      <c r="GI47" s="118"/>
      <c r="GJ47" s="118"/>
      <c r="GK47" s="118"/>
      <c r="GL47" s="118"/>
      <c r="GM47" s="118"/>
      <c r="GN47" s="118"/>
      <c r="GO47" s="118"/>
      <c r="GP47" s="118"/>
      <c r="GQ47" s="118"/>
      <c r="GR47" s="118"/>
      <c r="GS47" s="118"/>
      <c r="GT47" s="118"/>
      <c r="GU47" s="118"/>
      <c r="GV47" s="118"/>
      <c r="GW47" s="118"/>
      <c r="GX47" s="118"/>
      <c r="GY47" s="118"/>
      <c r="GZ47" s="118"/>
      <c r="HA47" s="118"/>
    </row>
    <row r="48" s="4" customFormat="1" customHeight="1" spans="1:209">
      <c r="A48" s="314" t="s">
        <v>309</v>
      </c>
      <c r="B48" s="314"/>
      <c r="C48" s="315" t="s">
        <v>309</v>
      </c>
      <c r="D48" s="316" t="s">
        <v>64</v>
      </c>
      <c r="E48" s="317">
        <v>15445</v>
      </c>
      <c r="F48" s="318">
        <v>15445</v>
      </c>
      <c r="G48" s="319">
        <v>0</v>
      </c>
      <c r="H48" s="118"/>
      <c r="I48" s="118"/>
      <c r="J48" s="118"/>
      <c r="K48" s="118"/>
      <c r="L48" s="118"/>
      <c r="M48" s="118"/>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c r="FX48" s="118"/>
      <c r="FY48" s="118"/>
      <c r="FZ48" s="118"/>
      <c r="GA48" s="118"/>
      <c r="GB48" s="118"/>
      <c r="GC48" s="118"/>
      <c r="GD48" s="118"/>
      <c r="GE48" s="118"/>
      <c r="GF48" s="118"/>
      <c r="GG48" s="118"/>
      <c r="GH48" s="118"/>
      <c r="GI48" s="118"/>
      <c r="GJ48" s="118"/>
      <c r="GK48" s="118"/>
      <c r="GL48" s="118"/>
      <c r="GM48" s="118"/>
      <c r="GN48" s="118"/>
      <c r="GO48" s="118"/>
      <c r="GP48" s="118"/>
      <c r="GQ48" s="118"/>
      <c r="GR48" s="118"/>
      <c r="GS48" s="118"/>
      <c r="GT48" s="118"/>
      <c r="GU48" s="118"/>
      <c r="GV48" s="118"/>
      <c r="GW48" s="118"/>
      <c r="GX48" s="118"/>
      <c r="GY48" s="118"/>
      <c r="GZ48" s="118"/>
      <c r="HA48" s="118"/>
    </row>
    <row r="49" s="4" customFormat="1" customHeight="1" spans="1:209">
      <c r="A49" s="320"/>
      <c r="B49" s="320" t="s">
        <v>310</v>
      </c>
      <c r="C49" s="321" t="s">
        <v>311</v>
      </c>
      <c r="D49" s="322" t="s">
        <v>312</v>
      </c>
      <c r="E49" s="323">
        <v>15327</v>
      </c>
      <c r="F49" s="324">
        <v>15327</v>
      </c>
      <c r="G49" s="325">
        <v>0</v>
      </c>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c r="FR49" s="118"/>
      <c r="FS49" s="118"/>
      <c r="FT49" s="118"/>
      <c r="FU49" s="118"/>
      <c r="FV49" s="118"/>
      <c r="FW49" s="118"/>
      <c r="FX49" s="118"/>
      <c r="FY49" s="118"/>
      <c r="FZ49" s="118"/>
      <c r="GA49" s="118"/>
      <c r="GB49" s="118"/>
      <c r="GC49" s="118"/>
      <c r="GD49" s="118"/>
      <c r="GE49" s="118"/>
      <c r="GF49" s="118"/>
      <c r="GG49" s="118"/>
      <c r="GH49" s="118"/>
      <c r="GI49" s="118"/>
      <c r="GJ49" s="118"/>
      <c r="GK49" s="118"/>
      <c r="GL49" s="118"/>
      <c r="GM49" s="118"/>
      <c r="GN49" s="118"/>
      <c r="GO49" s="118"/>
      <c r="GP49" s="118"/>
      <c r="GQ49" s="118"/>
      <c r="GR49" s="118"/>
      <c r="GS49" s="118"/>
      <c r="GT49" s="118"/>
      <c r="GU49" s="118"/>
      <c r="GV49" s="118"/>
      <c r="GW49" s="118"/>
      <c r="GX49" s="118"/>
      <c r="GY49" s="118"/>
      <c r="GZ49" s="118"/>
      <c r="HA49" s="118"/>
    </row>
    <row r="50" s="4" customFormat="1" customHeight="1" spans="1:209">
      <c r="A50" s="320"/>
      <c r="B50" s="320"/>
      <c r="C50" s="326">
        <v>2060101</v>
      </c>
      <c r="D50" s="16" t="s">
        <v>248</v>
      </c>
      <c r="E50" s="61">
        <v>91</v>
      </c>
      <c r="F50" s="125">
        <v>91</v>
      </c>
      <c r="G50" s="327">
        <v>0</v>
      </c>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row>
    <row r="51" s="4" customFormat="1" customHeight="1" spans="1:209">
      <c r="A51" s="320"/>
      <c r="B51" s="320"/>
      <c r="C51" s="326">
        <v>2060199</v>
      </c>
      <c r="D51" s="16" t="s">
        <v>313</v>
      </c>
      <c r="E51" s="61">
        <v>15236</v>
      </c>
      <c r="F51" s="125">
        <v>15236</v>
      </c>
      <c r="G51" s="327">
        <v>0</v>
      </c>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c r="FR51" s="118"/>
      <c r="FS51" s="118"/>
      <c r="FT51" s="118"/>
      <c r="FU51" s="118"/>
      <c r="FV51" s="118"/>
      <c r="FW51" s="118"/>
      <c r="FX51" s="118"/>
      <c r="FY51" s="118"/>
      <c r="FZ51" s="118"/>
      <c r="GA51" s="118"/>
      <c r="GB51" s="118"/>
      <c r="GC51" s="118"/>
      <c r="GD51" s="118"/>
      <c r="GE51" s="118"/>
      <c r="GF51" s="118"/>
      <c r="GG51" s="118"/>
      <c r="GH51" s="118"/>
      <c r="GI51" s="118"/>
      <c r="GJ51" s="118"/>
      <c r="GK51" s="118"/>
      <c r="GL51" s="118"/>
      <c r="GM51" s="118"/>
      <c r="GN51" s="118"/>
      <c r="GO51" s="118"/>
      <c r="GP51" s="118"/>
      <c r="GQ51" s="118"/>
      <c r="GR51" s="118"/>
      <c r="GS51" s="118"/>
      <c r="GT51" s="118"/>
      <c r="GU51" s="118"/>
      <c r="GV51" s="118"/>
      <c r="GW51" s="118"/>
      <c r="GX51" s="118"/>
      <c r="GY51" s="118"/>
      <c r="GZ51" s="118"/>
      <c r="HA51" s="118"/>
    </row>
    <row r="52" s="4" customFormat="1" customHeight="1" spans="1:209">
      <c r="A52" s="320"/>
      <c r="B52" s="320" t="s">
        <v>314</v>
      </c>
      <c r="C52" s="321" t="s">
        <v>315</v>
      </c>
      <c r="D52" s="322" t="s">
        <v>316</v>
      </c>
      <c r="E52" s="323">
        <v>118</v>
      </c>
      <c r="F52" s="324">
        <v>118</v>
      </c>
      <c r="G52" s="325">
        <v>0</v>
      </c>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c r="EN52" s="118"/>
      <c r="EO52" s="118"/>
      <c r="EP52" s="118"/>
      <c r="EQ52" s="118"/>
      <c r="ER52" s="118"/>
      <c r="ES52" s="118"/>
      <c r="ET52" s="118"/>
      <c r="EU52" s="118"/>
      <c r="EV52" s="118"/>
      <c r="EW52" s="118"/>
      <c r="EX52" s="118"/>
      <c r="EY52" s="118"/>
      <c r="EZ52" s="118"/>
      <c r="FA52" s="118"/>
      <c r="FB52" s="118"/>
      <c r="FC52" s="118"/>
      <c r="FD52" s="118"/>
      <c r="FE52" s="118"/>
      <c r="FF52" s="118"/>
      <c r="FG52" s="118"/>
      <c r="FH52" s="118"/>
      <c r="FI52" s="118"/>
      <c r="FJ52" s="118"/>
      <c r="FK52" s="118"/>
      <c r="FL52" s="118"/>
      <c r="FM52" s="118"/>
      <c r="FN52" s="118"/>
      <c r="FO52" s="118"/>
      <c r="FP52" s="118"/>
      <c r="FQ52" s="118"/>
      <c r="FR52" s="118"/>
      <c r="FS52" s="118"/>
      <c r="FT52" s="118"/>
      <c r="FU52" s="118"/>
      <c r="FV52" s="118"/>
      <c r="FW52" s="118"/>
      <c r="FX52" s="118"/>
      <c r="FY52" s="118"/>
      <c r="FZ52" s="118"/>
      <c r="GA52" s="118"/>
      <c r="GB52" s="118"/>
      <c r="GC52" s="118"/>
      <c r="GD52" s="118"/>
      <c r="GE52" s="118"/>
      <c r="GF52" s="118"/>
      <c r="GG52" s="118"/>
      <c r="GH52" s="118"/>
      <c r="GI52" s="118"/>
      <c r="GJ52" s="118"/>
      <c r="GK52" s="118"/>
      <c r="GL52" s="118"/>
      <c r="GM52" s="118"/>
      <c r="GN52" s="118"/>
      <c r="GO52" s="118"/>
      <c r="GP52" s="118"/>
      <c r="GQ52" s="118"/>
      <c r="GR52" s="118"/>
      <c r="GS52" s="118"/>
      <c r="GT52" s="118"/>
      <c r="GU52" s="118"/>
      <c r="GV52" s="118"/>
      <c r="GW52" s="118"/>
      <c r="GX52" s="118"/>
      <c r="GY52" s="118"/>
      <c r="GZ52" s="118"/>
      <c r="HA52" s="118"/>
    </row>
    <row r="53" s="4" customFormat="1" customHeight="1" spans="1:209">
      <c r="A53" s="320"/>
      <c r="B53" s="320"/>
      <c r="C53" s="326">
        <v>2060599</v>
      </c>
      <c r="D53" s="16" t="s">
        <v>317</v>
      </c>
      <c r="E53" s="61">
        <v>118</v>
      </c>
      <c r="F53" s="125">
        <v>118</v>
      </c>
      <c r="G53" s="327">
        <v>0</v>
      </c>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c r="FX53" s="118"/>
      <c r="FY53" s="118"/>
      <c r="FZ53" s="118"/>
      <c r="GA53" s="118"/>
      <c r="GB53" s="118"/>
      <c r="GC53" s="118"/>
      <c r="GD53" s="118"/>
      <c r="GE53" s="118"/>
      <c r="GF53" s="118"/>
      <c r="GG53" s="118"/>
      <c r="GH53" s="118"/>
      <c r="GI53" s="118"/>
      <c r="GJ53" s="118"/>
      <c r="GK53" s="118"/>
      <c r="GL53" s="118"/>
      <c r="GM53" s="118"/>
      <c r="GN53" s="118"/>
      <c r="GO53" s="118"/>
      <c r="GP53" s="118"/>
      <c r="GQ53" s="118"/>
      <c r="GR53" s="118"/>
      <c r="GS53" s="118"/>
      <c r="GT53" s="118"/>
      <c r="GU53" s="118"/>
      <c r="GV53" s="118"/>
      <c r="GW53" s="118"/>
      <c r="GX53" s="118"/>
      <c r="GY53" s="118"/>
      <c r="GZ53" s="118"/>
      <c r="HA53" s="118"/>
    </row>
    <row r="54" s="4" customFormat="1" customHeight="1" spans="1:209">
      <c r="A54" s="314" t="s">
        <v>318</v>
      </c>
      <c r="B54" s="314"/>
      <c r="C54" s="315" t="s">
        <v>318</v>
      </c>
      <c r="D54" s="316" t="s">
        <v>65</v>
      </c>
      <c r="E54" s="317">
        <v>437</v>
      </c>
      <c r="F54" s="318">
        <v>411</v>
      </c>
      <c r="G54" s="319">
        <v>26</v>
      </c>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H54" s="118"/>
      <c r="FI54" s="118"/>
      <c r="FJ54" s="118"/>
      <c r="FK54" s="118"/>
      <c r="FL54" s="118"/>
      <c r="FM54" s="118"/>
      <c r="FN54" s="118"/>
      <c r="FO54" s="118"/>
      <c r="FP54" s="118"/>
      <c r="FQ54" s="118"/>
      <c r="FR54" s="118"/>
      <c r="FS54" s="118"/>
      <c r="FT54" s="118"/>
      <c r="FU54" s="118"/>
      <c r="FV54" s="118"/>
      <c r="FW54" s="118"/>
      <c r="FX54" s="118"/>
      <c r="FY54" s="118"/>
      <c r="FZ54" s="118"/>
      <c r="GA54" s="118"/>
      <c r="GB54" s="118"/>
      <c r="GC54" s="118"/>
      <c r="GD54" s="118"/>
      <c r="GE54" s="118"/>
      <c r="GF54" s="118"/>
      <c r="GG54" s="118"/>
      <c r="GH54" s="118"/>
      <c r="GI54" s="118"/>
      <c r="GJ54" s="118"/>
      <c r="GK54" s="118"/>
      <c r="GL54" s="118"/>
      <c r="GM54" s="118"/>
      <c r="GN54" s="118"/>
      <c r="GO54" s="118"/>
      <c r="GP54" s="118"/>
      <c r="GQ54" s="118"/>
      <c r="GR54" s="118"/>
      <c r="GS54" s="118"/>
      <c r="GT54" s="118"/>
      <c r="GU54" s="118"/>
      <c r="GV54" s="118"/>
      <c r="GW54" s="118"/>
      <c r="GX54" s="118"/>
      <c r="GY54" s="118"/>
      <c r="GZ54" s="118"/>
      <c r="HA54" s="118"/>
    </row>
    <row r="55" s="4" customFormat="1" customHeight="1" spans="1:209">
      <c r="A55" s="320"/>
      <c r="B55" s="320" t="s">
        <v>319</v>
      </c>
      <c r="C55" s="321" t="s">
        <v>320</v>
      </c>
      <c r="D55" s="322" t="s">
        <v>321</v>
      </c>
      <c r="E55" s="323">
        <v>411</v>
      </c>
      <c r="F55" s="324">
        <v>411</v>
      </c>
      <c r="G55" s="325">
        <v>0</v>
      </c>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row>
    <row r="56" s="4" customFormat="1" customHeight="1" spans="1:209">
      <c r="A56" s="320"/>
      <c r="B56" s="320"/>
      <c r="C56" s="326">
        <v>2070102</v>
      </c>
      <c r="D56" s="16" t="s">
        <v>252</v>
      </c>
      <c r="E56" s="61">
        <v>105</v>
      </c>
      <c r="F56" s="125">
        <v>105</v>
      </c>
      <c r="G56" s="327">
        <v>0</v>
      </c>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row>
    <row r="57" s="4" customFormat="1" customHeight="1" spans="1:209">
      <c r="A57" s="320"/>
      <c r="B57" s="320"/>
      <c r="C57" s="326">
        <v>2070109</v>
      </c>
      <c r="D57" s="16" t="s">
        <v>322</v>
      </c>
      <c r="E57" s="61">
        <v>306</v>
      </c>
      <c r="F57" s="125">
        <v>306</v>
      </c>
      <c r="G57" s="327">
        <v>0</v>
      </c>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c r="FX57" s="118"/>
      <c r="FY57" s="118"/>
      <c r="FZ57" s="118"/>
      <c r="GA57" s="118"/>
      <c r="GB57" s="118"/>
      <c r="GC57" s="118"/>
      <c r="GD57" s="118"/>
      <c r="GE57" s="118"/>
      <c r="GF57" s="118"/>
      <c r="GG57" s="118"/>
      <c r="GH57" s="118"/>
      <c r="GI57" s="118"/>
      <c r="GJ57" s="118"/>
      <c r="GK57" s="118"/>
      <c r="GL57" s="118"/>
      <c r="GM57" s="118"/>
      <c r="GN57" s="118"/>
      <c r="GO57" s="118"/>
      <c r="GP57" s="118"/>
      <c r="GQ57" s="118"/>
      <c r="GR57" s="118"/>
      <c r="GS57" s="118"/>
      <c r="GT57" s="118"/>
      <c r="GU57" s="118"/>
      <c r="GV57" s="118"/>
      <c r="GW57" s="118"/>
      <c r="GX57" s="118"/>
      <c r="GY57" s="118"/>
      <c r="GZ57" s="118"/>
      <c r="HA57" s="118"/>
    </row>
    <row r="58" s="4" customFormat="1" customHeight="1" spans="1:209">
      <c r="A58" s="320"/>
      <c r="B58" s="320" t="s">
        <v>323</v>
      </c>
      <c r="C58" s="321" t="s">
        <v>324</v>
      </c>
      <c r="D58" s="322" t="s">
        <v>325</v>
      </c>
      <c r="E58" s="323">
        <v>25</v>
      </c>
      <c r="F58" s="324">
        <v>0</v>
      </c>
      <c r="G58" s="325">
        <v>25</v>
      </c>
      <c r="H58" s="118"/>
      <c r="I58" s="118"/>
      <c r="J58" s="118"/>
      <c r="K58" s="118"/>
      <c r="L58" s="118"/>
      <c r="M58" s="118"/>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c r="FX58" s="118"/>
      <c r="FY58" s="118"/>
      <c r="FZ58" s="118"/>
      <c r="GA58" s="118"/>
      <c r="GB58" s="118"/>
      <c r="GC58" s="118"/>
      <c r="GD58" s="118"/>
      <c r="GE58" s="118"/>
      <c r="GF58" s="118"/>
      <c r="GG58" s="118"/>
      <c r="GH58" s="118"/>
      <c r="GI58" s="118"/>
      <c r="GJ58" s="118"/>
      <c r="GK58" s="118"/>
      <c r="GL58" s="118"/>
      <c r="GM58" s="118"/>
      <c r="GN58" s="118"/>
      <c r="GO58" s="118"/>
      <c r="GP58" s="118"/>
      <c r="GQ58" s="118"/>
      <c r="GR58" s="118"/>
      <c r="GS58" s="118"/>
      <c r="GT58" s="118"/>
      <c r="GU58" s="118"/>
      <c r="GV58" s="118"/>
      <c r="GW58" s="118"/>
      <c r="GX58" s="118"/>
      <c r="GY58" s="118"/>
      <c r="GZ58" s="118"/>
      <c r="HA58" s="118"/>
    </row>
    <row r="59" s="4" customFormat="1" customHeight="1" spans="1:209">
      <c r="A59" s="320"/>
      <c r="B59" s="320"/>
      <c r="C59" s="326">
        <v>2070205</v>
      </c>
      <c r="D59" s="16" t="s">
        <v>326</v>
      </c>
      <c r="E59" s="61">
        <v>25</v>
      </c>
      <c r="F59" s="125">
        <v>0</v>
      </c>
      <c r="G59" s="327">
        <v>25</v>
      </c>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c r="FX59" s="118"/>
      <c r="FY59" s="118"/>
      <c r="FZ59" s="118"/>
      <c r="GA59" s="118"/>
      <c r="GB59" s="118"/>
      <c r="GC59" s="118"/>
      <c r="GD59" s="118"/>
      <c r="GE59" s="118"/>
      <c r="GF59" s="118"/>
      <c r="GG59" s="118"/>
      <c r="GH59" s="118"/>
      <c r="GI59" s="118"/>
      <c r="GJ59" s="118"/>
      <c r="GK59" s="118"/>
      <c r="GL59" s="118"/>
      <c r="GM59" s="118"/>
      <c r="GN59" s="118"/>
      <c r="GO59" s="118"/>
      <c r="GP59" s="118"/>
      <c r="GQ59" s="118"/>
      <c r="GR59" s="118"/>
      <c r="GS59" s="118"/>
      <c r="GT59" s="118"/>
      <c r="GU59" s="118"/>
      <c r="GV59" s="118"/>
      <c r="GW59" s="118"/>
      <c r="GX59" s="118"/>
      <c r="GY59" s="118"/>
      <c r="GZ59" s="118"/>
      <c r="HA59" s="118"/>
    </row>
    <row r="60" s="4" customFormat="1" customHeight="1" spans="1:209">
      <c r="A60" s="320"/>
      <c r="B60" s="320" t="s">
        <v>327</v>
      </c>
      <c r="C60" s="321" t="s">
        <v>328</v>
      </c>
      <c r="D60" s="322" t="s">
        <v>329</v>
      </c>
      <c r="E60" s="323">
        <v>1</v>
      </c>
      <c r="F60" s="324">
        <v>0</v>
      </c>
      <c r="G60" s="325">
        <v>1</v>
      </c>
      <c r="H60" s="118"/>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row>
    <row r="61" s="4" customFormat="1" customHeight="1" spans="1:209">
      <c r="A61" s="320"/>
      <c r="B61" s="320"/>
      <c r="C61" s="326">
        <v>2079999</v>
      </c>
      <c r="D61" s="16" t="s">
        <v>330</v>
      </c>
      <c r="E61" s="61">
        <v>1</v>
      </c>
      <c r="F61" s="125">
        <v>0</v>
      </c>
      <c r="G61" s="327">
        <v>1</v>
      </c>
      <c r="H61" s="118"/>
      <c r="I61" s="118"/>
      <c r="J61" s="118"/>
      <c r="K61" s="118"/>
      <c r="L61" s="118"/>
      <c r="M61" s="118"/>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c r="FX61" s="118"/>
      <c r="FY61" s="118"/>
      <c r="FZ61" s="118"/>
      <c r="GA61" s="118"/>
      <c r="GB61" s="118"/>
      <c r="GC61" s="118"/>
      <c r="GD61" s="118"/>
      <c r="GE61" s="118"/>
      <c r="GF61" s="118"/>
      <c r="GG61" s="118"/>
      <c r="GH61" s="118"/>
      <c r="GI61" s="118"/>
      <c r="GJ61" s="118"/>
      <c r="GK61" s="118"/>
      <c r="GL61" s="118"/>
      <c r="GM61" s="118"/>
      <c r="GN61" s="118"/>
      <c r="GO61" s="118"/>
      <c r="GP61" s="118"/>
      <c r="GQ61" s="118"/>
      <c r="GR61" s="118"/>
      <c r="GS61" s="118"/>
      <c r="GT61" s="118"/>
      <c r="GU61" s="118"/>
      <c r="GV61" s="118"/>
      <c r="GW61" s="118"/>
      <c r="GX61" s="118"/>
      <c r="GY61" s="118"/>
      <c r="GZ61" s="118"/>
      <c r="HA61" s="118"/>
    </row>
    <row r="62" s="4" customFormat="1" customHeight="1" spans="1:209">
      <c r="A62" s="314" t="s">
        <v>331</v>
      </c>
      <c r="B62" s="314"/>
      <c r="C62" s="315" t="s">
        <v>331</v>
      </c>
      <c r="D62" s="316" t="s">
        <v>66</v>
      </c>
      <c r="E62" s="317">
        <v>591</v>
      </c>
      <c r="F62" s="318">
        <v>577</v>
      </c>
      <c r="G62" s="319">
        <v>14</v>
      </c>
      <c r="H62" s="118"/>
      <c r="I62" s="118"/>
      <c r="J62" s="118"/>
      <c r="K62" s="118"/>
      <c r="L62" s="118"/>
      <c r="M62" s="118"/>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8"/>
      <c r="DX62" s="118"/>
      <c r="DY62" s="118"/>
      <c r="DZ62" s="118"/>
      <c r="EA62" s="118"/>
      <c r="EB62" s="118"/>
      <c r="EC62" s="118"/>
      <c r="ED62" s="118"/>
      <c r="EE62" s="118"/>
      <c r="EF62" s="118"/>
      <c r="EG62" s="118"/>
      <c r="EH62" s="118"/>
      <c r="EI62" s="118"/>
      <c r="EJ62" s="118"/>
      <c r="EK62" s="118"/>
      <c r="EL62" s="118"/>
      <c r="EM62" s="118"/>
      <c r="EN62" s="118"/>
      <c r="EO62" s="118"/>
      <c r="EP62" s="118"/>
      <c r="EQ62" s="118"/>
      <c r="ER62" s="118"/>
      <c r="ES62" s="118"/>
      <c r="ET62" s="118"/>
      <c r="EU62" s="118"/>
      <c r="EV62" s="118"/>
      <c r="EW62" s="118"/>
      <c r="EX62" s="118"/>
      <c r="EY62" s="118"/>
      <c r="EZ62" s="118"/>
      <c r="FA62" s="118"/>
      <c r="FB62" s="118"/>
      <c r="FC62" s="118"/>
      <c r="FD62" s="118"/>
      <c r="FE62" s="118"/>
      <c r="FF62" s="118"/>
      <c r="FG62" s="118"/>
      <c r="FH62" s="118"/>
      <c r="FI62" s="118"/>
      <c r="FJ62" s="118"/>
      <c r="FK62" s="118"/>
      <c r="FL62" s="118"/>
      <c r="FM62" s="118"/>
      <c r="FN62" s="118"/>
      <c r="FO62" s="118"/>
      <c r="FP62" s="118"/>
      <c r="FQ62" s="118"/>
      <c r="FR62" s="118"/>
      <c r="FS62" s="118"/>
      <c r="FT62" s="118"/>
      <c r="FU62" s="118"/>
      <c r="FV62" s="118"/>
      <c r="FW62" s="118"/>
      <c r="FX62" s="118"/>
      <c r="FY62" s="118"/>
      <c r="FZ62" s="118"/>
      <c r="GA62" s="118"/>
      <c r="GB62" s="118"/>
      <c r="GC62" s="118"/>
      <c r="GD62" s="118"/>
      <c r="GE62" s="118"/>
      <c r="GF62" s="118"/>
      <c r="GG62" s="118"/>
      <c r="GH62" s="118"/>
      <c r="GI62" s="118"/>
      <c r="GJ62" s="118"/>
      <c r="GK62" s="118"/>
      <c r="GL62" s="118"/>
      <c r="GM62" s="118"/>
      <c r="GN62" s="118"/>
      <c r="GO62" s="118"/>
      <c r="GP62" s="118"/>
      <c r="GQ62" s="118"/>
      <c r="GR62" s="118"/>
      <c r="GS62" s="118"/>
      <c r="GT62" s="118"/>
      <c r="GU62" s="118"/>
      <c r="GV62" s="118"/>
      <c r="GW62" s="118"/>
      <c r="GX62" s="118"/>
      <c r="GY62" s="118"/>
      <c r="GZ62" s="118"/>
      <c r="HA62" s="118"/>
    </row>
    <row r="63" s="4" customFormat="1" customHeight="1" spans="1:209">
      <c r="A63" s="320"/>
      <c r="B63" s="320" t="s">
        <v>332</v>
      </c>
      <c r="C63" s="321" t="s">
        <v>333</v>
      </c>
      <c r="D63" s="322" t="s">
        <v>334</v>
      </c>
      <c r="E63" s="323">
        <v>574</v>
      </c>
      <c r="F63" s="324">
        <v>574</v>
      </c>
      <c r="G63" s="325">
        <v>0</v>
      </c>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X63" s="118"/>
      <c r="FY63" s="118"/>
      <c r="FZ63" s="118"/>
      <c r="GA63" s="118"/>
      <c r="GB63" s="118"/>
      <c r="GC63" s="118"/>
      <c r="GD63" s="118"/>
      <c r="GE63" s="118"/>
      <c r="GF63" s="118"/>
      <c r="GG63" s="118"/>
      <c r="GH63" s="118"/>
      <c r="GI63" s="118"/>
      <c r="GJ63" s="118"/>
      <c r="GK63" s="118"/>
      <c r="GL63" s="118"/>
      <c r="GM63" s="118"/>
      <c r="GN63" s="118"/>
      <c r="GO63" s="118"/>
      <c r="GP63" s="118"/>
      <c r="GQ63" s="118"/>
      <c r="GR63" s="118"/>
      <c r="GS63" s="118"/>
      <c r="GT63" s="118"/>
      <c r="GU63" s="118"/>
      <c r="GV63" s="118"/>
      <c r="GW63" s="118"/>
      <c r="GX63" s="118"/>
      <c r="GY63" s="118"/>
      <c r="GZ63" s="118"/>
      <c r="HA63" s="118"/>
    </row>
    <row r="64" s="4" customFormat="1" customHeight="1" spans="1:209">
      <c r="A64" s="320"/>
      <c r="B64" s="320"/>
      <c r="C64" s="326">
        <v>2080502</v>
      </c>
      <c r="D64" s="16" t="s">
        <v>335</v>
      </c>
      <c r="E64" s="61">
        <v>29</v>
      </c>
      <c r="F64" s="125">
        <v>29</v>
      </c>
      <c r="G64" s="327">
        <v>0</v>
      </c>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X64" s="118"/>
      <c r="FY64" s="118"/>
      <c r="FZ64" s="118"/>
      <c r="GA64" s="118"/>
      <c r="GB64" s="118"/>
      <c r="GC64" s="118"/>
      <c r="GD64" s="118"/>
      <c r="GE64" s="118"/>
      <c r="GF64" s="118"/>
      <c r="GG64" s="118"/>
      <c r="GH64" s="118"/>
      <c r="GI64" s="118"/>
      <c r="GJ64" s="118"/>
      <c r="GK64" s="118"/>
      <c r="GL64" s="118"/>
      <c r="GM64" s="118"/>
      <c r="GN64" s="118"/>
      <c r="GO64" s="118"/>
      <c r="GP64" s="118"/>
      <c r="GQ64" s="118"/>
      <c r="GR64" s="118"/>
      <c r="GS64" s="118"/>
      <c r="GT64" s="118"/>
      <c r="GU64" s="118"/>
      <c r="GV64" s="118"/>
      <c r="GW64" s="118"/>
      <c r="GX64" s="118"/>
      <c r="GY64" s="118"/>
      <c r="GZ64" s="118"/>
      <c r="HA64" s="118"/>
    </row>
    <row r="65" s="4" customFormat="1" customHeight="1" spans="1:209">
      <c r="A65" s="320"/>
      <c r="B65" s="320"/>
      <c r="C65" s="326">
        <v>2080505</v>
      </c>
      <c r="D65" s="16" t="s">
        <v>336</v>
      </c>
      <c r="E65" s="61">
        <v>458</v>
      </c>
      <c r="F65" s="125">
        <v>458</v>
      </c>
      <c r="G65" s="327">
        <v>0</v>
      </c>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X65" s="118"/>
      <c r="FY65" s="118"/>
      <c r="FZ65" s="118"/>
      <c r="GA65" s="118"/>
      <c r="GB65" s="118"/>
      <c r="GC65" s="118"/>
      <c r="GD65" s="118"/>
      <c r="GE65" s="118"/>
      <c r="GF65" s="118"/>
      <c r="GG65" s="118"/>
      <c r="GH65" s="118"/>
      <c r="GI65" s="118"/>
      <c r="GJ65" s="118"/>
      <c r="GK65" s="118"/>
      <c r="GL65" s="118"/>
      <c r="GM65" s="118"/>
      <c r="GN65" s="118"/>
      <c r="GO65" s="118"/>
      <c r="GP65" s="118"/>
      <c r="GQ65" s="118"/>
      <c r="GR65" s="118"/>
      <c r="GS65" s="118"/>
      <c r="GT65" s="118"/>
      <c r="GU65" s="118"/>
      <c r="GV65" s="118"/>
      <c r="GW65" s="118"/>
      <c r="GX65" s="118"/>
      <c r="GY65" s="118"/>
      <c r="GZ65" s="118"/>
      <c r="HA65" s="118"/>
    </row>
    <row r="66" s="4" customFormat="1" customHeight="1" spans="1:209">
      <c r="A66" s="320"/>
      <c r="B66" s="320"/>
      <c r="C66" s="326">
        <v>2080506</v>
      </c>
      <c r="D66" s="16" t="s">
        <v>337</v>
      </c>
      <c r="E66" s="61">
        <v>87</v>
      </c>
      <c r="F66" s="125">
        <v>87</v>
      </c>
      <c r="G66" s="327">
        <v>0</v>
      </c>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X66" s="118"/>
      <c r="FY66" s="118"/>
      <c r="FZ66" s="118"/>
      <c r="GA66" s="118"/>
      <c r="GB66" s="118"/>
      <c r="GC66" s="118"/>
      <c r="GD66" s="118"/>
      <c r="GE66" s="118"/>
      <c r="GF66" s="118"/>
      <c r="GG66" s="118"/>
      <c r="GH66" s="118"/>
      <c r="GI66" s="118"/>
      <c r="GJ66" s="118"/>
      <c r="GK66" s="118"/>
      <c r="GL66" s="118"/>
      <c r="GM66" s="118"/>
      <c r="GN66" s="118"/>
      <c r="GO66" s="118"/>
      <c r="GP66" s="118"/>
      <c r="GQ66" s="118"/>
      <c r="GR66" s="118"/>
      <c r="GS66" s="118"/>
      <c r="GT66" s="118"/>
      <c r="GU66" s="118"/>
      <c r="GV66" s="118"/>
      <c r="GW66" s="118"/>
      <c r="GX66" s="118"/>
      <c r="GY66" s="118"/>
      <c r="GZ66" s="118"/>
      <c r="HA66" s="118"/>
    </row>
    <row r="67" s="4" customFormat="1" customHeight="1" spans="1:209">
      <c r="A67" s="320"/>
      <c r="B67" s="320" t="s">
        <v>338</v>
      </c>
      <c r="C67" s="321" t="s">
        <v>339</v>
      </c>
      <c r="D67" s="322" t="s">
        <v>340</v>
      </c>
      <c r="E67" s="323">
        <v>14</v>
      </c>
      <c r="F67" s="324">
        <v>0</v>
      </c>
      <c r="G67" s="325">
        <v>14</v>
      </c>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row>
    <row r="68" s="4" customFormat="1" customHeight="1" spans="1:209">
      <c r="A68" s="320"/>
      <c r="B68" s="320"/>
      <c r="C68" s="326">
        <v>2080899</v>
      </c>
      <c r="D68" s="16" t="s">
        <v>341</v>
      </c>
      <c r="E68" s="61">
        <v>14</v>
      </c>
      <c r="F68" s="125">
        <v>0</v>
      </c>
      <c r="G68" s="327">
        <v>14</v>
      </c>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c r="EM68" s="118"/>
      <c r="EN68" s="118"/>
      <c r="EO68" s="118"/>
      <c r="EP68" s="118"/>
      <c r="EQ68" s="118"/>
      <c r="ER68" s="118"/>
      <c r="ES68" s="118"/>
      <c r="ET68" s="118"/>
      <c r="EU68" s="118"/>
      <c r="EV68" s="118"/>
      <c r="EW68" s="118"/>
      <c r="EX68" s="118"/>
      <c r="EY68" s="118"/>
      <c r="EZ68" s="118"/>
      <c r="FA68" s="118"/>
      <c r="FB68" s="118"/>
      <c r="FC68" s="118"/>
      <c r="FD68" s="118"/>
      <c r="FE68" s="118"/>
      <c r="FF68" s="118"/>
      <c r="FG68" s="118"/>
      <c r="FH68" s="118"/>
      <c r="FI68" s="118"/>
      <c r="FJ68" s="118"/>
      <c r="FK68" s="118"/>
      <c r="FL68" s="118"/>
      <c r="FM68" s="118"/>
      <c r="FN68" s="118"/>
      <c r="FO68" s="118"/>
      <c r="FP68" s="118"/>
      <c r="FQ68" s="118"/>
      <c r="FR68" s="118"/>
      <c r="FS68" s="118"/>
      <c r="FT68" s="118"/>
      <c r="FU68" s="118"/>
      <c r="FV68" s="118"/>
      <c r="FW68" s="118"/>
      <c r="FX68" s="118"/>
      <c r="FY68" s="118"/>
      <c r="FZ68" s="118"/>
      <c r="GA68" s="118"/>
      <c r="GB68" s="118"/>
      <c r="GC68" s="118"/>
      <c r="GD68" s="118"/>
      <c r="GE68" s="118"/>
      <c r="GF68" s="118"/>
      <c r="GG68" s="118"/>
      <c r="GH68" s="118"/>
      <c r="GI68" s="118"/>
      <c r="GJ68" s="118"/>
      <c r="GK68" s="118"/>
      <c r="GL68" s="118"/>
      <c r="GM68" s="118"/>
      <c r="GN68" s="118"/>
      <c r="GO68" s="118"/>
      <c r="GP68" s="118"/>
      <c r="GQ68" s="118"/>
      <c r="GR68" s="118"/>
      <c r="GS68" s="118"/>
      <c r="GT68" s="118"/>
      <c r="GU68" s="118"/>
      <c r="GV68" s="118"/>
      <c r="GW68" s="118"/>
      <c r="GX68" s="118"/>
      <c r="GY68" s="118"/>
      <c r="GZ68" s="118"/>
      <c r="HA68" s="118"/>
    </row>
    <row r="69" s="4" customFormat="1" customHeight="1" spans="1:209">
      <c r="A69" s="320"/>
      <c r="B69" s="320" t="s">
        <v>342</v>
      </c>
      <c r="C69" s="321" t="s">
        <v>343</v>
      </c>
      <c r="D69" s="322" t="s">
        <v>344</v>
      </c>
      <c r="E69" s="323">
        <v>1</v>
      </c>
      <c r="F69" s="324">
        <v>1</v>
      </c>
      <c r="G69" s="325">
        <v>0</v>
      </c>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118"/>
      <c r="ET69" s="118"/>
      <c r="EU69" s="118"/>
      <c r="EV69" s="118"/>
      <c r="EW69" s="118"/>
      <c r="EX69" s="118"/>
      <c r="EY69" s="118"/>
      <c r="EZ69" s="118"/>
      <c r="FA69" s="118"/>
      <c r="FB69" s="118"/>
      <c r="FC69" s="118"/>
      <c r="FD69" s="118"/>
      <c r="FE69" s="118"/>
      <c r="FF69" s="118"/>
      <c r="FG69" s="118"/>
      <c r="FH69" s="118"/>
      <c r="FI69" s="118"/>
      <c r="FJ69" s="118"/>
      <c r="FK69" s="118"/>
      <c r="FL69" s="118"/>
      <c r="FM69" s="118"/>
      <c r="FN69" s="118"/>
      <c r="FO69" s="118"/>
      <c r="FP69" s="118"/>
      <c r="FQ69" s="118"/>
      <c r="FR69" s="118"/>
      <c r="FS69" s="118"/>
      <c r="FT69" s="118"/>
      <c r="FU69" s="118"/>
      <c r="FV69" s="118"/>
      <c r="FW69" s="118"/>
      <c r="FX69" s="118"/>
      <c r="FY69" s="118"/>
      <c r="FZ69" s="118"/>
      <c r="GA69" s="118"/>
      <c r="GB69" s="118"/>
      <c r="GC69" s="118"/>
      <c r="GD69" s="118"/>
      <c r="GE69" s="118"/>
      <c r="GF69" s="118"/>
      <c r="GG69" s="118"/>
      <c r="GH69" s="118"/>
      <c r="GI69" s="118"/>
      <c r="GJ69" s="118"/>
      <c r="GK69" s="118"/>
      <c r="GL69" s="118"/>
      <c r="GM69" s="118"/>
      <c r="GN69" s="118"/>
      <c r="GO69" s="118"/>
      <c r="GP69" s="118"/>
      <c r="GQ69" s="118"/>
      <c r="GR69" s="118"/>
      <c r="GS69" s="118"/>
      <c r="GT69" s="118"/>
      <c r="GU69" s="118"/>
      <c r="GV69" s="118"/>
      <c r="GW69" s="118"/>
      <c r="GX69" s="118"/>
      <c r="GY69" s="118"/>
      <c r="GZ69" s="118"/>
      <c r="HA69" s="118"/>
    </row>
    <row r="70" s="4" customFormat="1" customHeight="1" spans="1:209">
      <c r="A70" s="320"/>
      <c r="B70" s="320"/>
      <c r="C70" s="326">
        <v>2082702</v>
      </c>
      <c r="D70" s="16" t="s">
        <v>345</v>
      </c>
      <c r="E70" s="61">
        <v>1</v>
      </c>
      <c r="F70" s="125">
        <v>1</v>
      </c>
      <c r="G70" s="327">
        <v>0</v>
      </c>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c r="EM70" s="118"/>
      <c r="EN70" s="118"/>
      <c r="EO70" s="118"/>
      <c r="EP70" s="118"/>
      <c r="EQ70" s="118"/>
      <c r="ER70" s="118"/>
      <c r="ES70" s="118"/>
      <c r="ET70" s="118"/>
      <c r="EU70" s="118"/>
      <c r="EV70" s="118"/>
      <c r="EW70" s="118"/>
      <c r="EX70" s="118"/>
      <c r="EY70" s="118"/>
      <c r="EZ70" s="118"/>
      <c r="FA70" s="118"/>
      <c r="FB70" s="118"/>
      <c r="FC70" s="118"/>
      <c r="FD70" s="118"/>
      <c r="FE70" s="118"/>
      <c r="FF70" s="118"/>
      <c r="FG70" s="118"/>
      <c r="FH70" s="118"/>
      <c r="FI70" s="118"/>
      <c r="FJ70" s="118"/>
      <c r="FK70" s="118"/>
      <c r="FL70" s="118"/>
      <c r="FM70" s="118"/>
      <c r="FN70" s="118"/>
      <c r="FO70" s="118"/>
      <c r="FP70" s="118"/>
      <c r="FQ70" s="118"/>
      <c r="FR70" s="118"/>
      <c r="FS70" s="118"/>
      <c r="FT70" s="118"/>
      <c r="FU70" s="118"/>
      <c r="FV70" s="118"/>
      <c r="FW70" s="118"/>
      <c r="FX70" s="118"/>
      <c r="FY70" s="118"/>
      <c r="FZ70" s="118"/>
      <c r="GA70" s="118"/>
      <c r="GB70" s="118"/>
      <c r="GC70" s="118"/>
      <c r="GD70" s="118"/>
      <c r="GE70" s="118"/>
      <c r="GF70" s="118"/>
      <c r="GG70" s="118"/>
      <c r="GH70" s="118"/>
      <c r="GI70" s="118"/>
      <c r="GJ70" s="118"/>
      <c r="GK70" s="118"/>
      <c r="GL70" s="118"/>
      <c r="GM70" s="118"/>
      <c r="GN70" s="118"/>
      <c r="GO70" s="118"/>
      <c r="GP70" s="118"/>
      <c r="GQ70" s="118"/>
      <c r="GR70" s="118"/>
      <c r="GS70" s="118"/>
      <c r="GT70" s="118"/>
      <c r="GU70" s="118"/>
      <c r="GV70" s="118"/>
      <c r="GW70" s="118"/>
      <c r="GX70" s="118"/>
      <c r="GY70" s="118"/>
      <c r="GZ70" s="118"/>
      <c r="HA70" s="118"/>
    </row>
    <row r="71" s="4" customFormat="1" customHeight="1" spans="1:209">
      <c r="A71" s="320"/>
      <c r="B71" s="320" t="s">
        <v>346</v>
      </c>
      <c r="C71" s="321" t="s">
        <v>347</v>
      </c>
      <c r="D71" s="322" t="s">
        <v>348</v>
      </c>
      <c r="E71" s="323">
        <v>2</v>
      </c>
      <c r="F71" s="324">
        <v>2</v>
      </c>
      <c r="G71" s="325">
        <v>0</v>
      </c>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8"/>
      <c r="DJ71" s="118"/>
      <c r="DK71" s="118"/>
      <c r="DL71" s="118"/>
      <c r="DM71" s="118"/>
      <c r="DN71" s="118"/>
      <c r="DO71" s="118"/>
      <c r="DP71" s="118"/>
      <c r="DQ71" s="118"/>
      <c r="DR71" s="118"/>
      <c r="DS71" s="118"/>
      <c r="DT71" s="118"/>
      <c r="DU71" s="118"/>
      <c r="DV71" s="118"/>
      <c r="DW71" s="118"/>
      <c r="DX71" s="118"/>
      <c r="DY71" s="118"/>
      <c r="DZ71" s="118"/>
      <c r="EA71" s="118"/>
      <c r="EB71" s="118"/>
      <c r="EC71" s="118"/>
      <c r="ED71" s="118"/>
      <c r="EE71" s="118"/>
      <c r="EF71" s="118"/>
      <c r="EG71" s="118"/>
      <c r="EH71" s="118"/>
      <c r="EI71" s="118"/>
      <c r="EJ71" s="118"/>
      <c r="EK71" s="118"/>
      <c r="EL71" s="118"/>
      <c r="EM71" s="118"/>
      <c r="EN71" s="118"/>
      <c r="EO71" s="118"/>
      <c r="EP71" s="118"/>
      <c r="EQ71" s="118"/>
      <c r="ER71" s="118"/>
      <c r="ES71" s="118"/>
      <c r="ET71" s="118"/>
      <c r="EU71" s="118"/>
      <c r="EV71" s="118"/>
      <c r="EW71" s="118"/>
      <c r="EX71" s="118"/>
      <c r="EY71" s="118"/>
      <c r="EZ71" s="118"/>
      <c r="FA71" s="118"/>
      <c r="FB71" s="118"/>
      <c r="FC71" s="118"/>
      <c r="FD71" s="118"/>
      <c r="FE71" s="118"/>
      <c r="FF71" s="118"/>
      <c r="FG71" s="118"/>
      <c r="FH71" s="118"/>
      <c r="FI71" s="118"/>
      <c r="FJ71" s="118"/>
      <c r="FK71" s="118"/>
      <c r="FL71" s="118"/>
      <c r="FM71" s="118"/>
      <c r="FN71" s="118"/>
      <c r="FO71" s="118"/>
      <c r="FP71" s="118"/>
      <c r="FQ71" s="118"/>
      <c r="FR71" s="118"/>
      <c r="FS71" s="118"/>
      <c r="FT71" s="118"/>
      <c r="FU71" s="118"/>
      <c r="FV71" s="118"/>
      <c r="FW71" s="118"/>
      <c r="FX71" s="118"/>
      <c r="FY71" s="118"/>
      <c r="FZ71" s="118"/>
      <c r="GA71" s="118"/>
      <c r="GB71" s="118"/>
      <c r="GC71" s="118"/>
      <c r="GD71" s="118"/>
      <c r="GE71" s="118"/>
      <c r="GF71" s="118"/>
      <c r="GG71" s="118"/>
      <c r="GH71" s="118"/>
      <c r="GI71" s="118"/>
      <c r="GJ71" s="118"/>
      <c r="GK71" s="118"/>
      <c r="GL71" s="118"/>
      <c r="GM71" s="118"/>
      <c r="GN71" s="118"/>
      <c r="GO71" s="118"/>
      <c r="GP71" s="118"/>
      <c r="GQ71" s="118"/>
      <c r="GR71" s="118"/>
      <c r="GS71" s="118"/>
      <c r="GT71" s="118"/>
      <c r="GU71" s="118"/>
      <c r="GV71" s="118"/>
      <c r="GW71" s="118"/>
      <c r="GX71" s="118"/>
      <c r="GY71" s="118"/>
      <c r="GZ71" s="118"/>
      <c r="HA71" s="118"/>
    </row>
    <row r="72" s="4" customFormat="1" customHeight="1" spans="1:209">
      <c r="A72" s="320"/>
      <c r="B72" s="320"/>
      <c r="C72" s="326">
        <v>2089999</v>
      </c>
      <c r="D72" s="16" t="s">
        <v>349</v>
      </c>
      <c r="E72" s="61">
        <v>2</v>
      </c>
      <c r="F72" s="125">
        <v>2</v>
      </c>
      <c r="G72" s="327">
        <v>0</v>
      </c>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X72" s="118"/>
      <c r="FY72" s="118"/>
      <c r="FZ72" s="118"/>
      <c r="GA72" s="118"/>
      <c r="GB72" s="118"/>
      <c r="GC72" s="118"/>
      <c r="GD72" s="118"/>
      <c r="GE72" s="118"/>
      <c r="GF72" s="118"/>
      <c r="GG72" s="118"/>
      <c r="GH72" s="118"/>
      <c r="GI72" s="118"/>
      <c r="GJ72" s="118"/>
      <c r="GK72" s="118"/>
      <c r="GL72" s="118"/>
      <c r="GM72" s="118"/>
      <c r="GN72" s="118"/>
      <c r="GO72" s="118"/>
      <c r="GP72" s="118"/>
      <c r="GQ72" s="118"/>
      <c r="GR72" s="118"/>
      <c r="GS72" s="118"/>
      <c r="GT72" s="118"/>
      <c r="GU72" s="118"/>
      <c r="GV72" s="118"/>
      <c r="GW72" s="118"/>
      <c r="GX72" s="118"/>
      <c r="GY72" s="118"/>
      <c r="GZ72" s="118"/>
      <c r="HA72" s="118"/>
    </row>
    <row r="73" s="4" customFormat="1" customHeight="1" spans="1:209">
      <c r="A73" s="314" t="s">
        <v>350</v>
      </c>
      <c r="B73" s="314"/>
      <c r="C73" s="315" t="s">
        <v>350</v>
      </c>
      <c r="D73" s="316" t="s">
        <v>67</v>
      </c>
      <c r="E73" s="317">
        <v>385</v>
      </c>
      <c r="F73" s="318">
        <v>385</v>
      </c>
      <c r="G73" s="319">
        <v>0</v>
      </c>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X73" s="118"/>
      <c r="FY73" s="118"/>
      <c r="FZ73" s="118"/>
      <c r="GA73" s="118"/>
      <c r="GB73" s="118"/>
      <c r="GC73" s="118"/>
      <c r="GD73" s="118"/>
      <c r="GE73" s="118"/>
      <c r="GF73" s="118"/>
      <c r="GG73" s="118"/>
      <c r="GH73" s="118"/>
      <c r="GI73" s="118"/>
      <c r="GJ73" s="118"/>
      <c r="GK73" s="118"/>
      <c r="GL73" s="118"/>
      <c r="GM73" s="118"/>
      <c r="GN73" s="118"/>
      <c r="GO73" s="118"/>
      <c r="GP73" s="118"/>
      <c r="GQ73" s="118"/>
      <c r="GR73" s="118"/>
      <c r="GS73" s="118"/>
      <c r="GT73" s="118"/>
      <c r="GU73" s="118"/>
      <c r="GV73" s="118"/>
      <c r="GW73" s="118"/>
      <c r="GX73" s="118"/>
      <c r="GY73" s="118"/>
      <c r="GZ73" s="118"/>
      <c r="HA73" s="118"/>
    </row>
    <row r="74" s="4" customFormat="1" customHeight="1" spans="1:209">
      <c r="A74" s="320"/>
      <c r="B74" s="320" t="s">
        <v>351</v>
      </c>
      <c r="C74" s="321" t="s">
        <v>352</v>
      </c>
      <c r="D74" s="322" t="s">
        <v>353</v>
      </c>
      <c r="E74" s="323">
        <v>385</v>
      </c>
      <c r="F74" s="324">
        <v>385</v>
      </c>
      <c r="G74" s="325">
        <v>0</v>
      </c>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X74" s="118"/>
      <c r="FY74" s="118"/>
      <c r="FZ74" s="118"/>
      <c r="GA74" s="118"/>
      <c r="GB74" s="118"/>
      <c r="GC74" s="118"/>
      <c r="GD74" s="118"/>
      <c r="GE74" s="118"/>
      <c r="GF74" s="118"/>
      <c r="GG74" s="118"/>
      <c r="GH74" s="118"/>
      <c r="GI74" s="118"/>
      <c r="GJ74" s="118"/>
      <c r="GK74" s="118"/>
      <c r="GL74" s="118"/>
      <c r="GM74" s="118"/>
      <c r="GN74" s="118"/>
      <c r="GO74" s="118"/>
      <c r="GP74" s="118"/>
      <c r="GQ74" s="118"/>
      <c r="GR74" s="118"/>
      <c r="GS74" s="118"/>
      <c r="GT74" s="118"/>
      <c r="GU74" s="118"/>
      <c r="GV74" s="118"/>
      <c r="GW74" s="118"/>
      <c r="GX74" s="118"/>
      <c r="GY74" s="118"/>
      <c r="GZ74" s="118"/>
      <c r="HA74" s="118"/>
    </row>
    <row r="75" s="4" customFormat="1" customHeight="1" spans="1:209">
      <c r="A75" s="320"/>
      <c r="B75" s="320"/>
      <c r="C75" s="326">
        <v>2101101</v>
      </c>
      <c r="D75" s="16" t="s">
        <v>354</v>
      </c>
      <c r="E75" s="61">
        <v>30</v>
      </c>
      <c r="F75" s="125">
        <v>30</v>
      </c>
      <c r="G75" s="327">
        <v>0</v>
      </c>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X75" s="118"/>
      <c r="FY75" s="118"/>
      <c r="FZ75" s="118"/>
      <c r="GA75" s="118"/>
      <c r="GB75" s="118"/>
      <c r="GC75" s="118"/>
      <c r="GD75" s="118"/>
      <c r="GE75" s="118"/>
      <c r="GF75" s="118"/>
      <c r="GG75" s="118"/>
      <c r="GH75" s="118"/>
      <c r="GI75" s="118"/>
      <c r="GJ75" s="118"/>
      <c r="GK75" s="118"/>
      <c r="GL75" s="118"/>
      <c r="GM75" s="118"/>
      <c r="GN75" s="118"/>
      <c r="GO75" s="118"/>
      <c r="GP75" s="118"/>
      <c r="GQ75" s="118"/>
      <c r="GR75" s="118"/>
      <c r="GS75" s="118"/>
      <c r="GT75" s="118"/>
      <c r="GU75" s="118"/>
      <c r="GV75" s="118"/>
      <c r="GW75" s="118"/>
      <c r="GX75" s="118"/>
      <c r="GY75" s="118"/>
      <c r="GZ75" s="118"/>
      <c r="HA75" s="118"/>
    </row>
    <row r="76" s="4" customFormat="1" customHeight="1" spans="1:209">
      <c r="A76" s="320"/>
      <c r="B76" s="320"/>
      <c r="C76" s="326">
        <v>2101103</v>
      </c>
      <c r="D76" s="16" t="s">
        <v>355</v>
      </c>
      <c r="E76" s="61">
        <v>108</v>
      </c>
      <c r="F76" s="125">
        <v>108</v>
      </c>
      <c r="G76" s="327">
        <v>0</v>
      </c>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c r="FX76" s="118"/>
      <c r="FY76" s="118"/>
      <c r="FZ76" s="118"/>
      <c r="GA76" s="118"/>
      <c r="GB76" s="118"/>
      <c r="GC76" s="118"/>
      <c r="GD76" s="118"/>
      <c r="GE76" s="118"/>
      <c r="GF76" s="118"/>
      <c r="GG76" s="118"/>
      <c r="GH76" s="118"/>
      <c r="GI76" s="118"/>
      <c r="GJ76" s="118"/>
      <c r="GK76" s="118"/>
      <c r="GL76" s="118"/>
      <c r="GM76" s="118"/>
      <c r="GN76" s="118"/>
      <c r="GO76" s="118"/>
      <c r="GP76" s="118"/>
      <c r="GQ76" s="118"/>
      <c r="GR76" s="118"/>
      <c r="GS76" s="118"/>
      <c r="GT76" s="118"/>
      <c r="GU76" s="118"/>
      <c r="GV76" s="118"/>
      <c r="GW76" s="118"/>
      <c r="GX76" s="118"/>
      <c r="GY76" s="118"/>
      <c r="GZ76" s="118"/>
      <c r="HA76" s="118"/>
    </row>
    <row r="77" s="4" customFormat="1" customHeight="1" spans="1:209">
      <c r="A77" s="320"/>
      <c r="B77" s="320"/>
      <c r="C77" s="326">
        <v>2101199</v>
      </c>
      <c r="D77" s="16" t="s">
        <v>356</v>
      </c>
      <c r="E77" s="61">
        <v>247</v>
      </c>
      <c r="F77" s="125">
        <v>247</v>
      </c>
      <c r="G77" s="327">
        <v>0</v>
      </c>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118"/>
      <c r="GT77" s="118"/>
      <c r="GU77" s="118"/>
      <c r="GV77" s="118"/>
      <c r="GW77" s="118"/>
      <c r="GX77" s="118"/>
      <c r="GY77" s="118"/>
      <c r="GZ77" s="118"/>
      <c r="HA77" s="118"/>
    </row>
    <row r="78" s="4" customFormat="1" customHeight="1" spans="1:209">
      <c r="A78" s="314" t="s">
        <v>357</v>
      </c>
      <c r="B78" s="314"/>
      <c r="C78" s="315" t="s">
        <v>357</v>
      </c>
      <c r="D78" s="316" t="s">
        <v>68</v>
      </c>
      <c r="E78" s="317">
        <v>609</v>
      </c>
      <c r="F78" s="318">
        <v>582</v>
      </c>
      <c r="G78" s="319">
        <v>27</v>
      </c>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c r="FX78" s="118"/>
      <c r="FY78" s="118"/>
      <c r="FZ78" s="118"/>
      <c r="GA78" s="118"/>
      <c r="GB78" s="118"/>
      <c r="GC78" s="118"/>
      <c r="GD78" s="118"/>
      <c r="GE78" s="118"/>
      <c r="GF78" s="118"/>
      <c r="GG78" s="118"/>
      <c r="GH78" s="118"/>
      <c r="GI78" s="118"/>
      <c r="GJ78" s="118"/>
      <c r="GK78" s="118"/>
      <c r="GL78" s="118"/>
      <c r="GM78" s="118"/>
      <c r="GN78" s="118"/>
      <c r="GO78" s="118"/>
      <c r="GP78" s="118"/>
      <c r="GQ78" s="118"/>
      <c r="GR78" s="118"/>
      <c r="GS78" s="118"/>
      <c r="GT78" s="118"/>
      <c r="GU78" s="118"/>
      <c r="GV78" s="118"/>
      <c r="GW78" s="118"/>
      <c r="GX78" s="118"/>
      <c r="GY78" s="118"/>
      <c r="GZ78" s="118"/>
      <c r="HA78" s="118"/>
    </row>
    <row r="79" s="4" customFormat="1" customHeight="1" spans="1:209">
      <c r="A79" s="320"/>
      <c r="B79" s="320" t="s">
        <v>358</v>
      </c>
      <c r="C79" s="321" t="s">
        <v>359</v>
      </c>
      <c r="D79" s="322" t="s">
        <v>360</v>
      </c>
      <c r="E79" s="323">
        <v>465</v>
      </c>
      <c r="F79" s="324">
        <v>465</v>
      </c>
      <c r="G79" s="325">
        <v>0</v>
      </c>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row>
    <row r="80" s="4" customFormat="1" customHeight="1" spans="1:209">
      <c r="A80" s="320"/>
      <c r="B80" s="320"/>
      <c r="C80" s="326">
        <v>2110101</v>
      </c>
      <c r="D80" s="16" t="s">
        <v>248</v>
      </c>
      <c r="E80" s="61">
        <v>27</v>
      </c>
      <c r="F80" s="61">
        <v>27</v>
      </c>
      <c r="G80" s="327">
        <v>0</v>
      </c>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8"/>
      <c r="DJ80" s="118"/>
      <c r="DK80" s="118"/>
      <c r="DL80" s="118"/>
      <c r="DM80" s="118"/>
      <c r="DN80" s="118"/>
      <c r="DO80" s="118"/>
      <c r="DP80" s="118"/>
      <c r="DQ80" s="118"/>
      <c r="DR80" s="118"/>
      <c r="DS80" s="118"/>
      <c r="DT80" s="118"/>
      <c r="DU80" s="118"/>
      <c r="DV80" s="118"/>
      <c r="DW80" s="118"/>
      <c r="DX80" s="118"/>
      <c r="DY80" s="118"/>
      <c r="DZ80" s="118"/>
      <c r="EA80" s="118"/>
      <c r="EB80" s="118"/>
      <c r="EC80" s="118"/>
      <c r="ED80" s="118"/>
      <c r="EE80" s="118"/>
      <c r="EF80" s="118"/>
      <c r="EG80" s="118"/>
      <c r="EH80" s="118"/>
      <c r="EI80" s="118"/>
      <c r="EJ80" s="118"/>
      <c r="EK80" s="118"/>
      <c r="EL80" s="118"/>
      <c r="EM80" s="118"/>
      <c r="EN80" s="118"/>
      <c r="EO80" s="118"/>
      <c r="EP80" s="118"/>
      <c r="EQ80" s="118"/>
      <c r="ER80" s="118"/>
      <c r="ES80" s="118"/>
      <c r="ET80" s="118"/>
      <c r="EU80" s="118"/>
      <c r="EV80" s="118"/>
      <c r="EW80" s="118"/>
      <c r="EX80" s="118"/>
      <c r="EY80" s="118"/>
      <c r="EZ80" s="118"/>
      <c r="FA80" s="118"/>
      <c r="FB80" s="118"/>
      <c r="FC80" s="118"/>
      <c r="FD80" s="118"/>
      <c r="FE80" s="118"/>
      <c r="FF80" s="118"/>
      <c r="FG80" s="118"/>
      <c r="FH80" s="118"/>
      <c r="FI80" s="118"/>
      <c r="FJ80" s="118"/>
      <c r="FK80" s="118"/>
      <c r="FL80" s="118"/>
      <c r="FM80" s="118"/>
      <c r="FN80" s="118"/>
      <c r="FO80" s="118"/>
      <c r="FP80" s="118"/>
      <c r="FQ80" s="118"/>
      <c r="FR80" s="118"/>
      <c r="FS80" s="118"/>
      <c r="FT80" s="118"/>
      <c r="FU80" s="118"/>
      <c r="FV80" s="118"/>
      <c r="FW80" s="118"/>
      <c r="FX80" s="118"/>
      <c r="FY80" s="118"/>
      <c r="FZ80" s="118"/>
      <c r="GA80" s="118"/>
      <c r="GB80" s="118"/>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row>
    <row r="81" s="4" customFormat="1" customHeight="1" spans="1:209">
      <c r="A81" s="320"/>
      <c r="B81" s="320"/>
      <c r="C81" s="326">
        <v>2110107</v>
      </c>
      <c r="D81" s="16" t="s">
        <v>361</v>
      </c>
      <c r="E81" s="61">
        <v>19</v>
      </c>
      <c r="F81" s="61">
        <v>19</v>
      </c>
      <c r="G81" s="327">
        <v>0</v>
      </c>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118"/>
      <c r="CS81" s="118"/>
      <c r="CT81" s="118"/>
      <c r="CU81" s="118"/>
      <c r="CV81" s="118"/>
      <c r="CW81" s="118"/>
      <c r="CX81" s="118"/>
      <c r="CY81" s="118"/>
      <c r="CZ81" s="118"/>
      <c r="DA81" s="118"/>
      <c r="DB81" s="118"/>
      <c r="DC81" s="118"/>
      <c r="DD81" s="118"/>
      <c r="DE81" s="118"/>
      <c r="DF81" s="118"/>
      <c r="DG81" s="118"/>
      <c r="DH81" s="118"/>
      <c r="DI81" s="118"/>
      <c r="DJ81" s="118"/>
      <c r="DK81" s="118"/>
      <c r="DL81" s="118"/>
      <c r="DM81" s="118"/>
      <c r="DN81" s="118"/>
      <c r="DO81" s="118"/>
      <c r="DP81" s="118"/>
      <c r="DQ81" s="118"/>
      <c r="DR81" s="118"/>
      <c r="DS81" s="118"/>
      <c r="DT81" s="118"/>
      <c r="DU81" s="118"/>
      <c r="DV81" s="118"/>
      <c r="DW81" s="118"/>
      <c r="DX81" s="118"/>
      <c r="DY81" s="118"/>
      <c r="DZ81" s="118"/>
      <c r="EA81" s="118"/>
      <c r="EB81" s="118"/>
      <c r="EC81" s="118"/>
      <c r="ED81" s="118"/>
      <c r="EE81" s="118"/>
      <c r="EF81" s="118"/>
      <c r="EG81" s="118"/>
      <c r="EH81" s="118"/>
      <c r="EI81" s="118"/>
      <c r="EJ81" s="118"/>
      <c r="EK81" s="118"/>
      <c r="EL81" s="118"/>
      <c r="EM81" s="118"/>
      <c r="EN81" s="118"/>
      <c r="EO81" s="118"/>
      <c r="EP81" s="118"/>
      <c r="EQ81" s="118"/>
      <c r="ER81" s="118"/>
      <c r="ES81" s="118"/>
      <c r="ET81" s="118"/>
      <c r="EU81" s="118"/>
      <c r="EV81" s="118"/>
      <c r="EW81" s="118"/>
      <c r="EX81" s="118"/>
      <c r="EY81" s="118"/>
      <c r="EZ81" s="118"/>
      <c r="FA81" s="118"/>
      <c r="FB81" s="118"/>
      <c r="FC81" s="118"/>
      <c r="FD81" s="118"/>
      <c r="FE81" s="118"/>
      <c r="FF81" s="118"/>
      <c r="FG81" s="118"/>
      <c r="FH81" s="118"/>
      <c r="FI81" s="118"/>
      <c r="FJ81" s="118"/>
      <c r="FK81" s="118"/>
      <c r="FL81" s="118"/>
      <c r="FM81" s="118"/>
      <c r="FN81" s="118"/>
      <c r="FO81" s="118"/>
      <c r="FP81" s="118"/>
      <c r="FQ81" s="118"/>
      <c r="FR81" s="118"/>
      <c r="FS81" s="118"/>
      <c r="FT81" s="118"/>
      <c r="FU81" s="118"/>
      <c r="FV81" s="118"/>
      <c r="FW81" s="118"/>
      <c r="FX81" s="118"/>
      <c r="FY81" s="118"/>
      <c r="FZ81" s="118"/>
      <c r="GA81" s="118"/>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row>
    <row r="82" s="4" customFormat="1" customHeight="1" spans="1:209">
      <c r="A82" s="320"/>
      <c r="B82" s="320"/>
      <c r="C82" s="326">
        <v>2110199</v>
      </c>
      <c r="D82" s="16" t="s">
        <v>362</v>
      </c>
      <c r="E82" s="61">
        <v>419</v>
      </c>
      <c r="F82" s="61">
        <v>419</v>
      </c>
      <c r="G82" s="327">
        <v>0</v>
      </c>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8"/>
      <c r="FF82" s="118"/>
      <c r="FG82" s="118"/>
      <c r="FH82" s="118"/>
      <c r="FI82" s="118"/>
      <c r="FJ82" s="118"/>
      <c r="FK82" s="118"/>
      <c r="FL82" s="118"/>
      <c r="FM82" s="118"/>
      <c r="FN82" s="118"/>
      <c r="FO82" s="118"/>
      <c r="FP82" s="118"/>
      <c r="FQ82" s="118"/>
      <c r="FR82" s="118"/>
      <c r="FS82" s="118"/>
      <c r="FT82" s="118"/>
      <c r="FU82" s="118"/>
      <c r="FV82" s="118"/>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118"/>
      <c r="GT82" s="118"/>
      <c r="GU82" s="118"/>
      <c r="GV82" s="118"/>
      <c r="GW82" s="118"/>
      <c r="GX82" s="118"/>
      <c r="GY82" s="118"/>
      <c r="GZ82" s="118"/>
      <c r="HA82" s="118"/>
    </row>
    <row r="83" s="4" customFormat="1" customHeight="1" spans="1:209">
      <c r="A83" s="320"/>
      <c r="B83" s="320" t="s">
        <v>363</v>
      </c>
      <c r="C83" s="321" t="s">
        <v>364</v>
      </c>
      <c r="D83" s="322" t="s">
        <v>365</v>
      </c>
      <c r="E83" s="323">
        <v>75</v>
      </c>
      <c r="F83" s="323">
        <v>75</v>
      </c>
      <c r="G83" s="325">
        <v>0</v>
      </c>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8"/>
      <c r="DJ83" s="118"/>
      <c r="DK83" s="118"/>
      <c r="DL83" s="118"/>
      <c r="DM83" s="118"/>
      <c r="DN83" s="118"/>
      <c r="DO83" s="118"/>
      <c r="DP83" s="118"/>
      <c r="DQ83" s="118"/>
      <c r="DR83" s="118"/>
      <c r="DS83" s="118"/>
      <c r="DT83" s="118"/>
      <c r="DU83" s="118"/>
      <c r="DV83" s="118"/>
      <c r="DW83" s="118"/>
      <c r="DX83" s="118"/>
      <c r="DY83" s="118"/>
      <c r="DZ83" s="118"/>
      <c r="EA83" s="118"/>
      <c r="EB83" s="118"/>
      <c r="EC83" s="118"/>
      <c r="ED83" s="118"/>
      <c r="EE83" s="118"/>
      <c r="EF83" s="118"/>
      <c r="EG83" s="118"/>
      <c r="EH83" s="118"/>
      <c r="EI83" s="118"/>
      <c r="EJ83" s="118"/>
      <c r="EK83" s="118"/>
      <c r="EL83" s="118"/>
      <c r="EM83" s="118"/>
      <c r="EN83" s="118"/>
      <c r="EO83" s="118"/>
      <c r="EP83" s="118"/>
      <c r="EQ83" s="118"/>
      <c r="ER83" s="118"/>
      <c r="ES83" s="118"/>
      <c r="ET83" s="118"/>
      <c r="EU83" s="118"/>
      <c r="EV83" s="118"/>
      <c r="EW83" s="118"/>
      <c r="EX83" s="118"/>
      <c r="EY83" s="118"/>
      <c r="EZ83" s="118"/>
      <c r="FA83" s="118"/>
      <c r="FB83" s="118"/>
      <c r="FC83" s="118"/>
      <c r="FD83" s="118"/>
      <c r="FE83" s="118"/>
      <c r="FF83" s="118"/>
      <c r="FG83" s="118"/>
      <c r="FH83" s="118"/>
      <c r="FI83" s="118"/>
      <c r="FJ83" s="118"/>
      <c r="FK83" s="118"/>
      <c r="FL83" s="118"/>
      <c r="FM83" s="118"/>
      <c r="FN83" s="118"/>
      <c r="FO83" s="118"/>
      <c r="FP83" s="118"/>
      <c r="FQ83" s="118"/>
      <c r="FR83" s="118"/>
      <c r="FS83" s="118"/>
      <c r="FT83" s="118"/>
      <c r="FU83" s="118"/>
      <c r="FV83" s="118"/>
      <c r="FW83" s="118"/>
      <c r="FX83" s="118"/>
      <c r="FY83" s="118"/>
      <c r="FZ83" s="118"/>
      <c r="GA83" s="118"/>
      <c r="GB83" s="118"/>
      <c r="GC83" s="118"/>
      <c r="GD83" s="118"/>
      <c r="GE83" s="118"/>
      <c r="GF83" s="118"/>
      <c r="GG83" s="118"/>
      <c r="GH83" s="118"/>
      <c r="GI83" s="118"/>
      <c r="GJ83" s="118"/>
      <c r="GK83" s="118"/>
      <c r="GL83" s="118"/>
      <c r="GM83" s="118"/>
      <c r="GN83" s="118"/>
      <c r="GO83" s="118"/>
      <c r="GP83" s="118"/>
      <c r="GQ83" s="118"/>
      <c r="GR83" s="118"/>
      <c r="GS83" s="118"/>
      <c r="GT83" s="118"/>
      <c r="GU83" s="118"/>
      <c r="GV83" s="118"/>
      <c r="GW83" s="118"/>
      <c r="GX83" s="118"/>
      <c r="GY83" s="118"/>
      <c r="GZ83" s="118"/>
      <c r="HA83" s="118"/>
    </row>
    <row r="84" s="4" customFormat="1" customHeight="1" spans="1:209">
      <c r="A84" s="320"/>
      <c r="B84" s="320"/>
      <c r="C84" s="326">
        <v>2110203</v>
      </c>
      <c r="D84" s="16" t="s">
        <v>366</v>
      </c>
      <c r="E84" s="61">
        <v>5</v>
      </c>
      <c r="F84" s="61">
        <v>5</v>
      </c>
      <c r="G84" s="327">
        <v>0</v>
      </c>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8"/>
      <c r="DJ84" s="118"/>
      <c r="DK84" s="118"/>
      <c r="DL84" s="118"/>
      <c r="DM84" s="118"/>
      <c r="DN84" s="118"/>
      <c r="DO84" s="118"/>
      <c r="DP84" s="118"/>
      <c r="DQ84" s="118"/>
      <c r="DR84" s="118"/>
      <c r="DS84" s="118"/>
      <c r="DT84" s="118"/>
      <c r="DU84" s="118"/>
      <c r="DV84" s="118"/>
      <c r="DW84" s="118"/>
      <c r="DX84" s="118"/>
      <c r="DY84" s="118"/>
      <c r="DZ84" s="118"/>
      <c r="EA84" s="118"/>
      <c r="EB84" s="118"/>
      <c r="EC84" s="118"/>
      <c r="ED84" s="118"/>
      <c r="EE84" s="118"/>
      <c r="EF84" s="118"/>
      <c r="EG84" s="118"/>
      <c r="EH84" s="118"/>
      <c r="EI84" s="118"/>
      <c r="EJ84" s="118"/>
      <c r="EK84" s="118"/>
      <c r="EL84" s="118"/>
      <c r="EM84" s="118"/>
      <c r="EN84" s="118"/>
      <c r="EO84" s="118"/>
      <c r="EP84" s="118"/>
      <c r="EQ84" s="118"/>
      <c r="ER84" s="118"/>
      <c r="ES84" s="118"/>
      <c r="ET84" s="118"/>
      <c r="EU84" s="118"/>
      <c r="EV84" s="118"/>
      <c r="EW84" s="118"/>
      <c r="EX84" s="118"/>
      <c r="EY84" s="118"/>
      <c r="EZ84" s="118"/>
      <c r="FA84" s="118"/>
      <c r="FB84" s="118"/>
      <c r="FC84" s="118"/>
      <c r="FD84" s="118"/>
      <c r="FE84" s="118"/>
      <c r="FF84" s="118"/>
      <c r="FG84" s="118"/>
      <c r="FH84" s="118"/>
      <c r="FI84" s="118"/>
      <c r="FJ84" s="118"/>
      <c r="FK84" s="118"/>
      <c r="FL84" s="118"/>
      <c r="FM84" s="118"/>
      <c r="FN84" s="118"/>
      <c r="FO84" s="118"/>
      <c r="FP84" s="118"/>
      <c r="FQ84" s="118"/>
      <c r="FR84" s="118"/>
      <c r="FS84" s="118"/>
      <c r="FT84" s="118"/>
      <c r="FU84" s="118"/>
      <c r="FV84" s="118"/>
      <c r="FW84" s="118"/>
      <c r="FX84" s="118"/>
      <c r="FY84" s="118"/>
      <c r="FZ84" s="118"/>
      <c r="GA84" s="118"/>
      <c r="GB84" s="118"/>
      <c r="GC84" s="118"/>
      <c r="GD84" s="118"/>
      <c r="GE84" s="118"/>
      <c r="GF84" s="118"/>
      <c r="GG84" s="118"/>
      <c r="GH84" s="118"/>
      <c r="GI84" s="118"/>
      <c r="GJ84" s="118"/>
      <c r="GK84" s="118"/>
      <c r="GL84" s="118"/>
      <c r="GM84" s="118"/>
      <c r="GN84" s="118"/>
      <c r="GO84" s="118"/>
      <c r="GP84" s="118"/>
      <c r="GQ84" s="118"/>
      <c r="GR84" s="118"/>
      <c r="GS84" s="118"/>
      <c r="GT84" s="118"/>
      <c r="GU84" s="118"/>
      <c r="GV84" s="118"/>
      <c r="GW84" s="118"/>
      <c r="GX84" s="118"/>
      <c r="GY84" s="118"/>
      <c r="GZ84" s="118"/>
      <c r="HA84" s="118"/>
    </row>
    <row r="85" s="302" customFormat="1" customHeight="1" spans="1:7">
      <c r="A85" s="320"/>
      <c r="B85" s="320"/>
      <c r="C85" s="328">
        <v>2110299</v>
      </c>
      <c r="D85" s="329" t="s">
        <v>367</v>
      </c>
      <c r="E85" s="330">
        <v>70</v>
      </c>
      <c r="F85" s="330">
        <v>70</v>
      </c>
      <c r="G85" s="331">
        <v>0</v>
      </c>
    </row>
    <row r="86" s="302" customFormat="1" customHeight="1" spans="1:7">
      <c r="A86" s="320"/>
      <c r="B86" s="320" t="s">
        <v>368</v>
      </c>
      <c r="C86" s="332" t="s">
        <v>369</v>
      </c>
      <c r="D86" s="333" t="s">
        <v>370</v>
      </c>
      <c r="E86" s="334">
        <v>69</v>
      </c>
      <c r="F86" s="334">
        <v>42</v>
      </c>
      <c r="G86" s="335">
        <v>27</v>
      </c>
    </row>
    <row r="87" s="302" customFormat="1" customHeight="1" spans="1:7">
      <c r="A87" s="320"/>
      <c r="B87" s="320"/>
      <c r="C87" s="328">
        <v>2110301</v>
      </c>
      <c r="D87" s="329" t="s">
        <v>371</v>
      </c>
      <c r="E87" s="330">
        <v>54</v>
      </c>
      <c r="F87" s="330">
        <v>27</v>
      </c>
      <c r="G87" s="331">
        <v>27</v>
      </c>
    </row>
    <row r="88" s="302" customFormat="1" customHeight="1" spans="1:7">
      <c r="A88" s="320"/>
      <c r="B88" s="320"/>
      <c r="C88" s="328">
        <v>2110302</v>
      </c>
      <c r="D88" s="329" t="s">
        <v>372</v>
      </c>
      <c r="E88" s="330">
        <v>15</v>
      </c>
      <c r="F88" s="330">
        <v>15</v>
      </c>
      <c r="G88" s="331">
        <v>0</v>
      </c>
    </row>
    <row r="89" s="302" customFormat="1" customHeight="1" spans="1:7">
      <c r="A89" s="314" t="s">
        <v>373</v>
      </c>
      <c r="B89" s="314"/>
      <c r="C89" s="336" t="s">
        <v>373</v>
      </c>
      <c r="D89" s="337" t="s">
        <v>69</v>
      </c>
      <c r="E89" s="338">
        <v>15139</v>
      </c>
      <c r="F89" s="338">
        <v>4152</v>
      </c>
      <c r="G89" s="339">
        <v>10987</v>
      </c>
    </row>
    <row r="90" s="302" customFormat="1" customHeight="1" spans="1:7">
      <c r="A90" s="320"/>
      <c r="B90" s="320" t="s">
        <v>374</v>
      </c>
      <c r="C90" s="332" t="s">
        <v>375</v>
      </c>
      <c r="D90" s="333" t="s">
        <v>376</v>
      </c>
      <c r="E90" s="334">
        <v>180</v>
      </c>
      <c r="F90" s="334">
        <v>180</v>
      </c>
      <c r="G90" s="335">
        <v>0</v>
      </c>
    </row>
    <row r="91" s="302" customFormat="1" customHeight="1" spans="1:7">
      <c r="A91" s="320"/>
      <c r="B91" s="320"/>
      <c r="C91" s="328">
        <v>2120104</v>
      </c>
      <c r="D91" s="329" t="s">
        <v>377</v>
      </c>
      <c r="E91" s="330">
        <v>180</v>
      </c>
      <c r="F91" s="330">
        <v>180</v>
      </c>
      <c r="G91" s="331">
        <v>0</v>
      </c>
    </row>
    <row r="92" s="302" customFormat="1" customHeight="1" spans="1:7">
      <c r="A92" s="320"/>
      <c r="B92" s="320" t="s">
        <v>378</v>
      </c>
      <c r="C92" s="332" t="s">
        <v>379</v>
      </c>
      <c r="D92" s="333" t="s">
        <v>380</v>
      </c>
      <c r="E92" s="334">
        <v>1267</v>
      </c>
      <c r="F92" s="334">
        <v>1267</v>
      </c>
      <c r="G92" s="335">
        <v>0</v>
      </c>
    </row>
    <row r="93" s="302" customFormat="1" customHeight="1" spans="1:7">
      <c r="A93" s="320"/>
      <c r="B93" s="320"/>
      <c r="C93" s="328">
        <v>2120399</v>
      </c>
      <c r="D93" s="329" t="s">
        <v>381</v>
      </c>
      <c r="E93" s="330">
        <v>1267</v>
      </c>
      <c r="F93" s="330">
        <v>1267</v>
      </c>
      <c r="G93" s="331">
        <v>0</v>
      </c>
    </row>
    <row r="94" s="302" customFormat="1" customHeight="1" spans="1:7">
      <c r="A94" s="320"/>
      <c r="B94" s="320" t="s">
        <v>382</v>
      </c>
      <c r="C94" s="332" t="s">
        <v>383</v>
      </c>
      <c r="D94" s="333" t="s">
        <v>384</v>
      </c>
      <c r="E94" s="334">
        <v>1759</v>
      </c>
      <c r="F94" s="334">
        <v>1759</v>
      </c>
      <c r="G94" s="335">
        <v>0</v>
      </c>
    </row>
    <row r="95" s="302" customFormat="1" customHeight="1" spans="1:7">
      <c r="A95" s="320"/>
      <c r="B95" s="320"/>
      <c r="C95" s="328">
        <v>2120501</v>
      </c>
      <c r="D95" s="329" t="s">
        <v>385</v>
      </c>
      <c r="E95" s="330">
        <v>1759</v>
      </c>
      <c r="F95" s="330">
        <v>1759</v>
      </c>
      <c r="G95" s="331">
        <v>0</v>
      </c>
    </row>
    <row r="96" s="302" customFormat="1" customHeight="1" spans="1:7">
      <c r="A96" s="320"/>
      <c r="B96" s="320" t="s">
        <v>386</v>
      </c>
      <c r="C96" s="332" t="s">
        <v>387</v>
      </c>
      <c r="D96" s="333" t="s">
        <v>388</v>
      </c>
      <c r="E96" s="334">
        <v>11933</v>
      </c>
      <c r="F96" s="334">
        <v>946</v>
      </c>
      <c r="G96" s="335">
        <v>10987</v>
      </c>
    </row>
    <row r="97" s="302" customFormat="1" customHeight="1" spans="1:7">
      <c r="A97" s="320"/>
      <c r="B97" s="320"/>
      <c r="C97" s="328">
        <v>2129999</v>
      </c>
      <c r="D97" s="329" t="s">
        <v>389</v>
      </c>
      <c r="E97" s="330">
        <v>11933</v>
      </c>
      <c r="F97" s="330">
        <v>946</v>
      </c>
      <c r="G97" s="331">
        <v>10987</v>
      </c>
    </row>
    <row r="98" s="302" customFormat="1" customHeight="1" spans="1:7">
      <c r="A98" s="314" t="s">
        <v>390</v>
      </c>
      <c r="B98" s="314"/>
      <c r="C98" s="336" t="s">
        <v>390</v>
      </c>
      <c r="D98" s="337" t="s">
        <v>70</v>
      </c>
      <c r="E98" s="338">
        <v>1370</v>
      </c>
      <c r="F98" s="338">
        <v>0</v>
      </c>
      <c r="G98" s="339">
        <v>1370</v>
      </c>
    </row>
    <row r="99" s="302" customFormat="1" customHeight="1" spans="1:7">
      <c r="A99" s="320"/>
      <c r="B99" s="320" t="s">
        <v>391</v>
      </c>
      <c r="C99" s="332" t="s">
        <v>392</v>
      </c>
      <c r="D99" s="333" t="s">
        <v>393</v>
      </c>
      <c r="E99" s="334">
        <v>1365</v>
      </c>
      <c r="F99" s="334">
        <v>0</v>
      </c>
      <c r="G99" s="335">
        <v>1365</v>
      </c>
    </row>
    <row r="100" s="302" customFormat="1" customHeight="1" spans="1:7">
      <c r="A100" s="320"/>
      <c r="B100" s="320"/>
      <c r="C100" s="328">
        <v>2130305</v>
      </c>
      <c r="D100" s="329" t="s">
        <v>394</v>
      </c>
      <c r="E100" s="330">
        <v>1355</v>
      </c>
      <c r="F100" s="330">
        <v>0</v>
      </c>
      <c r="G100" s="331">
        <v>1355</v>
      </c>
    </row>
    <row r="101" s="302" customFormat="1" customHeight="1" spans="1:7">
      <c r="A101" s="320"/>
      <c r="B101" s="320"/>
      <c r="C101" s="328">
        <v>2130316</v>
      </c>
      <c r="D101" s="329" t="s">
        <v>395</v>
      </c>
      <c r="E101" s="330">
        <v>10</v>
      </c>
      <c r="F101" s="330">
        <v>0</v>
      </c>
      <c r="G101" s="331">
        <v>10</v>
      </c>
    </row>
    <row r="102" s="302" customFormat="1" customHeight="1" spans="1:7">
      <c r="A102" s="320"/>
      <c r="B102" s="320" t="s">
        <v>396</v>
      </c>
      <c r="C102" s="332" t="s">
        <v>397</v>
      </c>
      <c r="D102" s="333" t="s">
        <v>398</v>
      </c>
      <c r="E102" s="334">
        <v>5</v>
      </c>
      <c r="F102" s="334">
        <v>0</v>
      </c>
      <c r="G102" s="335">
        <v>5</v>
      </c>
    </row>
    <row r="103" s="302" customFormat="1" customHeight="1" spans="1:7">
      <c r="A103" s="320"/>
      <c r="B103" s="320"/>
      <c r="C103" s="328">
        <v>2130804</v>
      </c>
      <c r="D103" s="329" t="s">
        <v>399</v>
      </c>
      <c r="E103" s="330">
        <v>5</v>
      </c>
      <c r="F103" s="330">
        <v>0</v>
      </c>
      <c r="G103" s="331">
        <v>5</v>
      </c>
    </row>
    <row r="104" s="302" customFormat="1" customHeight="1" spans="1:7">
      <c r="A104" s="314" t="s">
        <v>400</v>
      </c>
      <c r="B104" s="314"/>
      <c r="C104" s="336" t="s">
        <v>400</v>
      </c>
      <c r="D104" s="337" t="s">
        <v>138</v>
      </c>
      <c r="E104" s="338">
        <v>23172</v>
      </c>
      <c r="F104" s="338">
        <v>23000</v>
      </c>
      <c r="G104" s="339">
        <v>172</v>
      </c>
    </row>
    <row r="105" s="302" customFormat="1" customHeight="1" spans="1:7">
      <c r="A105" s="320"/>
      <c r="B105" s="320" t="s">
        <v>401</v>
      </c>
      <c r="C105" s="332" t="s">
        <v>402</v>
      </c>
      <c r="D105" s="333" t="s">
        <v>403</v>
      </c>
      <c r="E105" s="334">
        <v>67</v>
      </c>
      <c r="F105" s="334">
        <v>0</v>
      </c>
      <c r="G105" s="335">
        <v>67</v>
      </c>
    </row>
    <row r="106" s="302" customFormat="1" customHeight="1" spans="1:7">
      <c r="A106" s="320"/>
      <c r="B106" s="320"/>
      <c r="C106" s="328">
        <v>2150207</v>
      </c>
      <c r="D106" s="329" t="s">
        <v>404</v>
      </c>
      <c r="E106" s="330">
        <v>40</v>
      </c>
      <c r="F106" s="330">
        <v>0</v>
      </c>
      <c r="G106" s="331">
        <v>40</v>
      </c>
    </row>
    <row r="107" s="302" customFormat="1" customHeight="1" spans="1:7">
      <c r="A107" s="320"/>
      <c r="B107" s="320"/>
      <c r="C107" s="328">
        <v>2150299</v>
      </c>
      <c r="D107" s="329" t="s">
        <v>405</v>
      </c>
      <c r="E107" s="330">
        <v>27</v>
      </c>
      <c r="F107" s="330">
        <v>0</v>
      </c>
      <c r="G107" s="331">
        <v>27</v>
      </c>
    </row>
    <row r="108" s="302" customFormat="1" customHeight="1" spans="1:7">
      <c r="A108" s="320"/>
      <c r="B108" s="320" t="s">
        <v>406</v>
      </c>
      <c r="C108" s="332" t="s">
        <v>407</v>
      </c>
      <c r="D108" s="333" t="s">
        <v>408</v>
      </c>
      <c r="E108" s="334">
        <v>100</v>
      </c>
      <c r="F108" s="334">
        <v>0</v>
      </c>
      <c r="G108" s="335">
        <v>100</v>
      </c>
    </row>
    <row r="109" s="302" customFormat="1" customHeight="1" spans="1:7">
      <c r="A109" s="320"/>
      <c r="B109" s="320"/>
      <c r="C109" s="328">
        <v>2150599</v>
      </c>
      <c r="D109" s="329" t="s">
        <v>409</v>
      </c>
      <c r="E109" s="330">
        <v>100</v>
      </c>
      <c r="F109" s="330">
        <v>0</v>
      </c>
      <c r="G109" s="331">
        <v>100</v>
      </c>
    </row>
    <row r="110" s="302" customFormat="1" customHeight="1" spans="1:7">
      <c r="A110" s="320"/>
      <c r="B110" s="320" t="s">
        <v>410</v>
      </c>
      <c r="C110" s="332" t="s">
        <v>411</v>
      </c>
      <c r="D110" s="333" t="s">
        <v>412</v>
      </c>
      <c r="E110" s="334">
        <v>23005</v>
      </c>
      <c r="F110" s="334">
        <v>23000</v>
      </c>
      <c r="G110" s="335">
        <v>5</v>
      </c>
    </row>
    <row r="111" s="302" customFormat="1" customHeight="1" spans="1:7">
      <c r="A111" s="320"/>
      <c r="B111" s="320"/>
      <c r="C111" s="328">
        <v>2150805</v>
      </c>
      <c r="D111" s="329" t="s">
        <v>413</v>
      </c>
      <c r="E111" s="330">
        <v>8000</v>
      </c>
      <c r="F111" s="330">
        <v>8000</v>
      </c>
      <c r="G111" s="331">
        <v>0</v>
      </c>
    </row>
    <row r="112" s="302" customFormat="1" customHeight="1" spans="1:7">
      <c r="A112" s="320"/>
      <c r="B112" s="320"/>
      <c r="C112" s="328">
        <v>2150899</v>
      </c>
      <c r="D112" s="329" t="s">
        <v>414</v>
      </c>
      <c r="E112" s="330">
        <v>15005</v>
      </c>
      <c r="F112" s="330">
        <v>15000</v>
      </c>
      <c r="G112" s="331">
        <v>5</v>
      </c>
    </row>
    <row r="113" s="302" customFormat="1" customHeight="1" spans="1:7">
      <c r="A113" s="314" t="s">
        <v>415</v>
      </c>
      <c r="B113" s="314"/>
      <c r="C113" s="336" t="s">
        <v>415</v>
      </c>
      <c r="D113" s="337" t="s">
        <v>73</v>
      </c>
      <c r="E113" s="338">
        <v>636</v>
      </c>
      <c r="F113" s="338">
        <v>536</v>
      </c>
      <c r="G113" s="339">
        <v>100</v>
      </c>
    </row>
    <row r="114" s="302" customFormat="1" customHeight="1" spans="1:7">
      <c r="A114" s="320"/>
      <c r="B114" s="320" t="s">
        <v>416</v>
      </c>
      <c r="C114" s="332" t="s">
        <v>417</v>
      </c>
      <c r="D114" s="333" t="s">
        <v>418</v>
      </c>
      <c r="E114" s="334">
        <v>636</v>
      </c>
      <c r="F114" s="334">
        <v>536</v>
      </c>
      <c r="G114" s="335">
        <v>100</v>
      </c>
    </row>
    <row r="115" s="302" customFormat="1" customHeight="1" spans="1:7">
      <c r="A115" s="320"/>
      <c r="B115" s="320"/>
      <c r="C115" s="328">
        <v>2160699</v>
      </c>
      <c r="D115" s="329" t="s">
        <v>419</v>
      </c>
      <c r="E115" s="330">
        <v>636</v>
      </c>
      <c r="F115" s="330">
        <v>536</v>
      </c>
      <c r="G115" s="331">
        <v>100</v>
      </c>
    </row>
    <row r="116" s="302" customFormat="1" customHeight="1" spans="1:7">
      <c r="A116" s="314" t="s">
        <v>420</v>
      </c>
      <c r="B116" s="314"/>
      <c r="C116" s="336" t="s">
        <v>420</v>
      </c>
      <c r="D116" s="337" t="s">
        <v>74</v>
      </c>
      <c r="E116" s="338">
        <v>285</v>
      </c>
      <c r="F116" s="338">
        <v>285</v>
      </c>
      <c r="G116" s="339">
        <v>0</v>
      </c>
    </row>
    <row r="117" s="302" customFormat="1" customHeight="1" spans="1:7">
      <c r="A117" s="320"/>
      <c r="B117" s="320" t="s">
        <v>421</v>
      </c>
      <c r="C117" s="332" t="s">
        <v>422</v>
      </c>
      <c r="D117" s="333" t="s">
        <v>423</v>
      </c>
      <c r="E117" s="334">
        <v>285</v>
      </c>
      <c r="F117" s="334">
        <v>285</v>
      </c>
      <c r="G117" s="335">
        <v>0</v>
      </c>
    </row>
    <row r="118" s="302" customFormat="1" customHeight="1" spans="1:7">
      <c r="A118" s="320"/>
      <c r="B118" s="320"/>
      <c r="C118" s="328">
        <v>2179999</v>
      </c>
      <c r="D118" s="329" t="s">
        <v>424</v>
      </c>
      <c r="E118" s="330">
        <v>285</v>
      </c>
      <c r="F118" s="330">
        <v>285</v>
      </c>
      <c r="G118" s="331">
        <v>0</v>
      </c>
    </row>
    <row r="119" s="302" customFormat="1" customHeight="1" spans="1:7">
      <c r="A119" s="314" t="s">
        <v>425</v>
      </c>
      <c r="B119" s="314"/>
      <c r="C119" s="336" t="s">
        <v>425</v>
      </c>
      <c r="D119" s="337" t="s">
        <v>76</v>
      </c>
      <c r="E119" s="338">
        <v>911</v>
      </c>
      <c r="F119" s="338">
        <v>911</v>
      </c>
      <c r="G119" s="339">
        <v>0</v>
      </c>
    </row>
    <row r="120" s="302" customFormat="1" customHeight="1" spans="1:7">
      <c r="A120" s="320"/>
      <c r="B120" s="320" t="s">
        <v>426</v>
      </c>
      <c r="C120" s="332" t="s">
        <v>427</v>
      </c>
      <c r="D120" s="333" t="s">
        <v>428</v>
      </c>
      <c r="E120" s="334">
        <v>816</v>
      </c>
      <c r="F120" s="334">
        <v>816</v>
      </c>
      <c r="G120" s="335">
        <v>0</v>
      </c>
    </row>
    <row r="121" s="302" customFormat="1" customHeight="1" spans="1:7">
      <c r="A121" s="320"/>
      <c r="B121" s="320"/>
      <c r="C121" s="328">
        <v>2200101</v>
      </c>
      <c r="D121" s="329" t="s">
        <v>248</v>
      </c>
      <c r="E121" s="330">
        <v>278</v>
      </c>
      <c r="F121" s="330">
        <v>278</v>
      </c>
      <c r="G121" s="331">
        <v>0</v>
      </c>
    </row>
    <row r="122" s="302" customFormat="1" customHeight="1" spans="1:7">
      <c r="A122" s="320"/>
      <c r="B122" s="320"/>
      <c r="C122" s="328">
        <v>2200199</v>
      </c>
      <c r="D122" s="329" t="s">
        <v>429</v>
      </c>
      <c r="E122" s="330">
        <v>538</v>
      </c>
      <c r="F122" s="330">
        <v>538</v>
      </c>
      <c r="G122" s="331">
        <v>0</v>
      </c>
    </row>
    <row r="123" s="302" customFormat="1" customHeight="1" spans="1:7">
      <c r="A123" s="320"/>
      <c r="B123" s="320" t="s">
        <v>430</v>
      </c>
      <c r="C123" s="332" t="s">
        <v>431</v>
      </c>
      <c r="D123" s="333" t="s">
        <v>432</v>
      </c>
      <c r="E123" s="334">
        <v>95</v>
      </c>
      <c r="F123" s="334">
        <v>95</v>
      </c>
      <c r="G123" s="335">
        <v>0</v>
      </c>
    </row>
    <row r="124" s="302" customFormat="1" customHeight="1" spans="1:7">
      <c r="A124" s="320"/>
      <c r="B124" s="320"/>
      <c r="C124" s="328">
        <v>2200504</v>
      </c>
      <c r="D124" s="329" t="s">
        <v>433</v>
      </c>
      <c r="E124" s="330">
        <v>47</v>
      </c>
      <c r="F124" s="330">
        <v>47</v>
      </c>
      <c r="G124" s="331">
        <v>0</v>
      </c>
    </row>
    <row r="125" s="302" customFormat="1" customHeight="1" spans="1:7">
      <c r="A125" s="320"/>
      <c r="B125" s="320"/>
      <c r="C125" s="328">
        <v>2200506</v>
      </c>
      <c r="D125" s="329" t="s">
        <v>434</v>
      </c>
      <c r="E125" s="330">
        <v>15</v>
      </c>
      <c r="F125" s="330">
        <v>15</v>
      </c>
      <c r="G125" s="331">
        <v>0</v>
      </c>
    </row>
    <row r="126" s="302" customFormat="1" customHeight="1" spans="1:7">
      <c r="A126" s="320"/>
      <c r="B126" s="320"/>
      <c r="C126" s="328">
        <v>2200509</v>
      </c>
      <c r="D126" s="329" t="s">
        <v>435</v>
      </c>
      <c r="E126" s="330">
        <v>23</v>
      </c>
      <c r="F126" s="330">
        <v>23</v>
      </c>
      <c r="G126" s="331">
        <v>0</v>
      </c>
    </row>
    <row r="127" s="302" customFormat="1" customHeight="1" spans="1:7">
      <c r="A127" s="320"/>
      <c r="B127" s="320"/>
      <c r="C127" s="328">
        <v>2200599</v>
      </c>
      <c r="D127" s="329" t="s">
        <v>436</v>
      </c>
      <c r="E127" s="330">
        <v>10</v>
      </c>
      <c r="F127" s="330">
        <v>10</v>
      </c>
      <c r="G127" s="331">
        <v>0</v>
      </c>
    </row>
    <row r="128" s="302" customFormat="1" customHeight="1" spans="1:7">
      <c r="A128" s="314" t="s">
        <v>437</v>
      </c>
      <c r="B128" s="314"/>
      <c r="C128" s="336" t="s">
        <v>437</v>
      </c>
      <c r="D128" s="337" t="s">
        <v>77</v>
      </c>
      <c r="E128" s="338">
        <v>1113</v>
      </c>
      <c r="F128" s="338">
        <v>1111</v>
      </c>
      <c r="G128" s="339">
        <v>2</v>
      </c>
    </row>
    <row r="129" s="302" customFormat="1" customHeight="1" spans="1:7">
      <c r="A129" s="320"/>
      <c r="B129" s="320" t="s">
        <v>438</v>
      </c>
      <c r="C129" s="332" t="s">
        <v>439</v>
      </c>
      <c r="D129" s="333" t="s">
        <v>440</v>
      </c>
      <c r="E129" s="334">
        <v>702</v>
      </c>
      <c r="F129" s="334">
        <v>700</v>
      </c>
      <c r="G129" s="335">
        <v>2</v>
      </c>
    </row>
    <row r="130" s="302" customFormat="1" customHeight="1" spans="1:7">
      <c r="A130" s="320"/>
      <c r="B130" s="320"/>
      <c r="C130" s="328">
        <v>2210199</v>
      </c>
      <c r="D130" s="329" t="s">
        <v>441</v>
      </c>
      <c r="E130" s="330">
        <v>702</v>
      </c>
      <c r="F130" s="330">
        <v>700</v>
      </c>
      <c r="G130" s="331">
        <v>2</v>
      </c>
    </row>
    <row r="131" s="302" customFormat="1" customHeight="1" spans="1:7">
      <c r="A131" s="320"/>
      <c r="B131" s="320" t="s">
        <v>442</v>
      </c>
      <c r="C131" s="332" t="s">
        <v>443</v>
      </c>
      <c r="D131" s="333" t="s">
        <v>444</v>
      </c>
      <c r="E131" s="334">
        <v>411</v>
      </c>
      <c r="F131" s="334">
        <v>411</v>
      </c>
      <c r="G131" s="335">
        <v>0</v>
      </c>
    </row>
    <row r="132" s="302" customFormat="1" customHeight="1" spans="1:7">
      <c r="A132" s="320"/>
      <c r="B132" s="320"/>
      <c r="C132" s="328">
        <v>2210201</v>
      </c>
      <c r="D132" s="329" t="s">
        <v>445</v>
      </c>
      <c r="E132" s="330">
        <v>411</v>
      </c>
      <c r="F132" s="330">
        <v>411</v>
      </c>
      <c r="G132" s="331">
        <v>0</v>
      </c>
    </row>
    <row r="133" s="302" customFormat="1" customHeight="1" spans="1:7">
      <c r="A133" s="314" t="s">
        <v>446</v>
      </c>
      <c r="B133" s="314"/>
      <c r="C133" s="336" t="s">
        <v>446</v>
      </c>
      <c r="D133" s="337" t="s">
        <v>79</v>
      </c>
      <c r="E133" s="338">
        <v>1569</v>
      </c>
      <c r="F133" s="338">
        <v>1540</v>
      </c>
      <c r="G133" s="339">
        <v>29</v>
      </c>
    </row>
    <row r="134" s="302" customFormat="1" customHeight="1" spans="1:7">
      <c r="A134" s="320"/>
      <c r="B134" s="320" t="s">
        <v>447</v>
      </c>
      <c r="C134" s="332" t="s">
        <v>448</v>
      </c>
      <c r="D134" s="333" t="s">
        <v>449</v>
      </c>
      <c r="E134" s="334">
        <v>467</v>
      </c>
      <c r="F134" s="334">
        <v>438</v>
      </c>
      <c r="G134" s="335">
        <v>29</v>
      </c>
    </row>
    <row r="135" s="302" customFormat="1" customHeight="1" spans="1:7">
      <c r="A135" s="320"/>
      <c r="B135" s="320"/>
      <c r="C135" s="328">
        <v>2240106</v>
      </c>
      <c r="D135" s="329" t="s">
        <v>450</v>
      </c>
      <c r="E135" s="330">
        <v>331</v>
      </c>
      <c r="F135" s="330">
        <v>328</v>
      </c>
      <c r="G135" s="331">
        <v>3</v>
      </c>
    </row>
    <row r="136" s="302" customFormat="1" customHeight="1" spans="1:7">
      <c r="A136" s="320"/>
      <c r="B136" s="320"/>
      <c r="C136" s="328">
        <v>2240109</v>
      </c>
      <c r="D136" s="329" t="s">
        <v>451</v>
      </c>
      <c r="E136" s="330">
        <v>110</v>
      </c>
      <c r="F136" s="330">
        <v>110</v>
      </c>
      <c r="G136" s="331">
        <v>0</v>
      </c>
    </row>
    <row r="137" s="302" customFormat="1" customHeight="1" spans="1:7">
      <c r="A137" s="320"/>
      <c r="B137" s="320"/>
      <c r="C137" s="328">
        <v>2240199</v>
      </c>
      <c r="D137" s="329" t="s">
        <v>452</v>
      </c>
      <c r="E137" s="330">
        <v>26</v>
      </c>
      <c r="F137" s="330">
        <v>0</v>
      </c>
      <c r="G137" s="331">
        <v>26</v>
      </c>
    </row>
    <row r="138" s="302" customFormat="1" customHeight="1" spans="1:7">
      <c r="A138" s="320"/>
      <c r="B138" s="320" t="s">
        <v>453</v>
      </c>
      <c r="C138" s="332" t="s">
        <v>454</v>
      </c>
      <c r="D138" s="333" t="s">
        <v>455</v>
      </c>
      <c r="E138" s="334">
        <v>1102</v>
      </c>
      <c r="F138" s="334">
        <v>1102</v>
      </c>
      <c r="G138" s="335">
        <v>0</v>
      </c>
    </row>
    <row r="139" s="302" customFormat="1" customHeight="1" spans="1:7">
      <c r="A139" s="320"/>
      <c r="B139" s="320"/>
      <c r="C139" s="328">
        <v>2240201</v>
      </c>
      <c r="D139" s="329" t="s">
        <v>456</v>
      </c>
      <c r="E139" s="330">
        <v>904</v>
      </c>
      <c r="F139" s="330">
        <v>904</v>
      </c>
      <c r="G139" s="331">
        <v>0</v>
      </c>
    </row>
    <row r="140" s="302" customFormat="1" customHeight="1" spans="1:7">
      <c r="A140" s="320"/>
      <c r="B140" s="320"/>
      <c r="C140" s="328">
        <v>2240204</v>
      </c>
      <c r="D140" s="329" t="s">
        <v>457</v>
      </c>
      <c r="E140" s="330">
        <v>198</v>
      </c>
      <c r="F140" s="330">
        <v>198</v>
      </c>
      <c r="G140" s="331">
        <v>0</v>
      </c>
    </row>
    <row r="141" s="302" customFormat="1" customHeight="1" spans="1:7">
      <c r="A141" s="314" t="s">
        <v>458</v>
      </c>
      <c r="B141" s="314"/>
      <c r="C141" s="336" t="s">
        <v>458</v>
      </c>
      <c r="D141" s="337" t="s">
        <v>232</v>
      </c>
      <c r="E141" s="338">
        <v>800</v>
      </c>
      <c r="F141" s="338">
        <v>800</v>
      </c>
      <c r="G141" s="339">
        <v>0</v>
      </c>
    </row>
    <row r="142" s="302" customFormat="1" customHeight="1" spans="1:7">
      <c r="A142" s="320"/>
      <c r="B142" s="320" t="s">
        <v>458</v>
      </c>
      <c r="C142" s="332" t="s">
        <v>458</v>
      </c>
      <c r="D142" s="333" t="s">
        <v>459</v>
      </c>
      <c r="E142" s="334">
        <v>800</v>
      </c>
      <c r="F142" s="334">
        <v>800</v>
      </c>
      <c r="G142" s="335">
        <v>0</v>
      </c>
    </row>
    <row r="143" s="302" customFormat="1" customHeight="1" spans="1:7">
      <c r="A143" s="320"/>
      <c r="B143" s="320"/>
      <c r="C143" s="328">
        <v>227</v>
      </c>
      <c r="D143" s="329" t="s">
        <v>459</v>
      </c>
      <c r="E143" s="330">
        <v>800</v>
      </c>
      <c r="F143" s="330">
        <v>800</v>
      </c>
      <c r="G143" s="331">
        <v>0</v>
      </c>
    </row>
    <row r="144" s="302" customFormat="1" customHeight="1" spans="1:7">
      <c r="A144" s="314" t="s">
        <v>460</v>
      </c>
      <c r="B144" s="314"/>
      <c r="C144" s="336" t="s">
        <v>460</v>
      </c>
      <c r="D144" s="337" t="s">
        <v>80</v>
      </c>
      <c r="E144" s="338">
        <v>5700</v>
      </c>
      <c r="F144" s="338">
        <v>5700</v>
      </c>
      <c r="G144" s="339">
        <v>0</v>
      </c>
    </row>
    <row r="145" s="302" customFormat="1" customHeight="1" spans="1:7">
      <c r="A145" s="320"/>
      <c r="B145" s="320" t="s">
        <v>461</v>
      </c>
      <c r="C145" s="332" t="s">
        <v>462</v>
      </c>
      <c r="D145" s="333" t="s">
        <v>463</v>
      </c>
      <c r="E145" s="334">
        <v>5700</v>
      </c>
      <c r="F145" s="334">
        <v>5700</v>
      </c>
      <c r="G145" s="335">
        <v>0</v>
      </c>
    </row>
    <row r="146" s="302" customFormat="1" customHeight="1" spans="1:7">
      <c r="A146" s="320"/>
      <c r="B146" s="320"/>
      <c r="C146" s="328">
        <v>2299999</v>
      </c>
      <c r="D146" s="329" t="s">
        <v>464</v>
      </c>
      <c r="E146" s="330">
        <v>5700</v>
      </c>
      <c r="F146" s="330">
        <v>5700</v>
      </c>
      <c r="G146" s="331">
        <v>0</v>
      </c>
    </row>
    <row r="147" s="302" customFormat="1" customHeight="1" spans="1:7">
      <c r="A147" s="314" t="s">
        <v>465</v>
      </c>
      <c r="B147" s="314"/>
      <c r="C147" s="336" t="s">
        <v>465</v>
      </c>
      <c r="D147" s="337" t="s">
        <v>81</v>
      </c>
      <c r="E147" s="338">
        <v>3817</v>
      </c>
      <c r="F147" s="338">
        <v>3817</v>
      </c>
      <c r="G147" s="339">
        <v>0</v>
      </c>
    </row>
    <row r="148" s="302" customFormat="1" customHeight="1" spans="1:7">
      <c r="A148" s="320"/>
      <c r="B148" s="320" t="s">
        <v>466</v>
      </c>
      <c r="C148" s="332" t="s">
        <v>467</v>
      </c>
      <c r="D148" s="333" t="s">
        <v>468</v>
      </c>
      <c r="E148" s="334">
        <v>3817</v>
      </c>
      <c r="F148" s="334">
        <v>3817</v>
      </c>
      <c r="G148" s="335">
        <v>0</v>
      </c>
    </row>
    <row r="149" s="302" customFormat="1" customHeight="1" spans="1:7">
      <c r="A149" s="320"/>
      <c r="B149" s="320"/>
      <c r="C149" s="328">
        <v>2320399</v>
      </c>
      <c r="D149" s="329" t="s">
        <v>469</v>
      </c>
      <c r="E149" s="330">
        <v>3817</v>
      </c>
      <c r="F149" s="330">
        <v>3817</v>
      </c>
      <c r="G149" s="331">
        <v>0</v>
      </c>
    </row>
    <row r="150" s="302" customFormat="1" customHeight="1" spans="1:7">
      <c r="A150" s="320" t="s">
        <v>470</v>
      </c>
      <c r="B150" s="320"/>
      <c r="C150" s="340" t="s">
        <v>204</v>
      </c>
      <c r="D150" s="14"/>
      <c r="E150" s="341">
        <f>F150+G150</f>
        <v>85405</v>
      </c>
      <c r="F150" s="341">
        <v>72616</v>
      </c>
      <c r="G150" s="342">
        <v>12789</v>
      </c>
    </row>
  </sheetData>
  <autoFilter xmlns:etc="http://www.wps.cn/officeDocument/2017/etCustomData" ref="A4:HA150" etc:filterBottomFollowUsedRange="0">
    <extLst/>
  </autoFilter>
  <mergeCells count="4">
    <mergeCell ref="C1:G1"/>
    <mergeCell ref="E3:G3"/>
    <mergeCell ref="C3:C4"/>
    <mergeCell ref="D3:D4"/>
  </mergeCells>
  <pageMargins left="0.700694444444445" right="0.700694444444445" top="0.751388888888889" bottom="0.751388888888889" header="0.298611111111111" footer="0.298611111111111"/>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I83"/>
  <sheetViews>
    <sheetView showZeros="0" zoomScale="115" zoomScaleNormal="115" workbookViewId="0">
      <pane xSplit="1" ySplit="3" topLeftCell="B16" activePane="bottomRight" state="frozen"/>
      <selection/>
      <selection pane="topRight"/>
      <selection pane="bottomLeft"/>
      <selection pane="bottomRight" activeCell="K28" sqref="K28"/>
    </sheetView>
  </sheetViews>
  <sheetFormatPr defaultColWidth="9" defaultRowHeight="15.75"/>
  <cols>
    <col min="1" max="1" width="30.5" style="292" customWidth="1"/>
    <col min="2" max="4" width="15.75" style="292" customWidth="1"/>
    <col min="5" max="5" width="9" style="292"/>
    <col min="6" max="10" width="9" style="292" hidden="1" customWidth="1"/>
    <col min="11" max="16384" width="9" style="292"/>
  </cols>
  <sheetData>
    <row r="1" s="275" customFormat="1" ht="30" customHeight="1" spans="1:4">
      <c r="A1" s="278" t="s">
        <v>471</v>
      </c>
      <c r="B1" s="278"/>
      <c r="C1" s="278"/>
      <c r="D1" s="278"/>
    </row>
    <row r="2" s="276" customFormat="1" ht="20.1" customHeight="1" spans="4:6">
      <c r="D2" s="112" t="s">
        <v>1</v>
      </c>
      <c r="F2" s="276" t="s">
        <v>230</v>
      </c>
    </row>
    <row r="3" s="276" customFormat="1" ht="30" customHeight="1" spans="1:4">
      <c r="A3" s="68" t="s">
        <v>231</v>
      </c>
      <c r="B3" s="225" t="s">
        <v>56</v>
      </c>
      <c r="C3" s="225" t="s">
        <v>227</v>
      </c>
      <c r="D3" s="293" t="s">
        <v>58</v>
      </c>
    </row>
    <row r="4" s="276" customFormat="1" ht="22.5" customHeight="1" spans="1:9">
      <c r="A4" s="294" t="s">
        <v>59</v>
      </c>
      <c r="B4" s="253">
        <v>11753</v>
      </c>
      <c r="C4" s="74">
        <v>13264</v>
      </c>
      <c r="D4" s="231">
        <f t="shared" ref="D4:D31" si="0">IFERROR((C4-B4)/B4*100,)</f>
        <v>12.86</v>
      </c>
      <c r="F4" s="295">
        <v>201</v>
      </c>
      <c r="G4" s="276">
        <f>SUMIFS('[4]Sheet1 (2)'!$G:$G,'[4]Sheet1 (2)'!$A:$A,F4)</f>
        <v>0</v>
      </c>
      <c r="I4" s="276">
        <f>SUMIFS('[4]Sheet1 (2)'!$K:$K,'[4]Sheet1 (2)'!$A:$A,F4)</f>
        <v>0</v>
      </c>
    </row>
    <row r="5" s="276" customFormat="1" ht="22.5" customHeight="1" spans="1:9">
      <c r="A5" s="294" t="s">
        <v>60</v>
      </c>
      <c r="B5" s="253">
        <v>0</v>
      </c>
      <c r="C5" s="74">
        <v>0</v>
      </c>
      <c r="D5" s="231">
        <f t="shared" si="0"/>
        <v>0</v>
      </c>
      <c r="F5" s="295">
        <v>202</v>
      </c>
      <c r="G5" s="276">
        <f>SUMIFS('[4]Sheet1 (2)'!$G:$G,'[4]Sheet1 (2)'!$A:$A,F5)</f>
        <v>0</v>
      </c>
      <c r="I5" s="276">
        <f>SUMIFS('[4]Sheet1 (2)'!$K:$K,'[4]Sheet1 (2)'!$A:$A,F5)</f>
        <v>0</v>
      </c>
    </row>
    <row r="6" s="276" customFormat="1" ht="22.5" customHeight="1" spans="1:9">
      <c r="A6" s="294" t="s">
        <v>61</v>
      </c>
      <c r="B6" s="253">
        <v>0</v>
      </c>
      <c r="C6" s="74">
        <v>0</v>
      </c>
      <c r="D6" s="231">
        <f t="shared" si="0"/>
        <v>0</v>
      </c>
      <c r="F6" s="295">
        <v>203</v>
      </c>
      <c r="G6" s="276">
        <f>SUMIFS('[4]Sheet1 (2)'!$G:$G,'[4]Sheet1 (2)'!$A:$A,F6)</f>
        <v>0</v>
      </c>
      <c r="I6" s="276">
        <f>SUMIFS('[4]Sheet1 (2)'!$K:$K,'[4]Sheet1 (2)'!$A:$A,F6)</f>
        <v>0</v>
      </c>
    </row>
    <row r="7" s="276" customFormat="1" ht="22.5" customHeight="1" spans="1:9">
      <c r="A7" s="294" t="s">
        <v>62</v>
      </c>
      <c r="B7" s="253">
        <v>1787</v>
      </c>
      <c r="C7" s="74">
        <v>0</v>
      </c>
      <c r="D7" s="231">
        <f t="shared" si="0"/>
        <v>-100</v>
      </c>
      <c r="F7" s="295">
        <v>204</v>
      </c>
      <c r="G7" s="276">
        <f>SUMIFS('[4]Sheet1 (2)'!$G:$G,'[4]Sheet1 (2)'!$A:$A,F7)</f>
        <v>0</v>
      </c>
      <c r="I7" s="276">
        <f>SUMIFS('[4]Sheet1 (2)'!$K:$K,'[4]Sheet1 (2)'!$A:$A,F7)</f>
        <v>0</v>
      </c>
    </row>
    <row r="8" s="276" customFormat="1" ht="22.5" customHeight="1" spans="1:9">
      <c r="A8" s="294" t="s">
        <v>63</v>
      </c>
      <c r="B8" s="253">
        <v>214</v>
      </c>
      <c r="C8" s="74">
        <v>100</v>
      </c>
      <c r="D8" s="231">
        <f t="shared" si="0"/>
        <v>-53.27</v>
      </c>
      <c r="F8" s="295">
        <v>205</v>
      </c>
      <c r="G8" s="276">
        <f>SUMIFS('[4]Sheet1 (2)'!$G:$G,'[4]Sheet1 (2)'!$A:$A,F8)</f>
        <v>0</v>
      </c>
      <c r="I8" s="276">
        <f>SUMIFS('[4]Sheet1 (2)'!$K:$K,'[4]Sheet1 (2)'!$A:$A,F8)</f>
        <v>0</v>
      </c>
    </row>
    <row r="9" s="276" customFormat="1" ht="22.5" customHeight="1" spans="1:9">
      <c r="A9" s="294" t="s">
        <v>64</v>
      </c>
      <c r="B9" s="253">
        <v>4955</v>
      </c>
      <c r="C9" s="74">
        <v>15445</v>
      </c>
      <c r="D9" s="231">
        <f t="shared" si="0"/>
        <v>211.71</v>
      </c>
      <c r="F9" s="295">
        <v>206</v>
      </c>
      <c r="G9" s="276">
        <f>SUMIFS('[4]Sheet1 (2)'!$G:$G,'[4]Sheet1 (2)'!$A:$A,F9)</f>
        <v>0</v>
      </c>
      <c r="I9" s="276">
        <f>SUMIFS('[4]Sheet1 (2)'!$K:$K,'[4]Sheet1 (2)'!$A:$A,F9)</f>
        <v>0</v>
      </c>
    </row>
    <row r="10" s="276" customFormat="1" ht="22.5" customHeight="1" spans="1:9">
      <c r="A10" s="294" t="s">
        <v>65</v>
      </c>
      <c r="B10" s="253">
        <v>481</v>
      </c>
      <c r="C10" s="74">
        <v>411</v>
      </c>
      <c r="D10" s="231">
        <f t="shared" si="0"/>
        <v>-14.55</v>
      </c>
      <c r="F10" s="295">
        <v>207</v>
      </c>
      <c r="G10" s="276">
        <f>SUMIFS('[4]Sheet1 (2)'!$G:$G,'[4]Sheet1 (2)'!$A:$A,F10)</f>
        <v>0</v>
      </c>
      <c r="I10" s="276">
        <f>SUMIFS('[4]Sheet1 (2)'!$K:$K,'[4]Sheet1 (2)'!$A:$A,F10)</f>
        <v>0</v>
      </c>
    </row>
    <row r="11" s="276" customFormat="1" ht="22.5" customHeight="1" spans="1:9">
      <c r="A11" s="294" t="s">
        <v>66</v>
      </c>
      <c r="B11" s="253">
        <v>527</v>
      </c>
      <c r="C11" s="74">
        <v>577</v>
      </c>
      <c r="D11" s="231">
        <f t="shared" si="0"/>
        <v>9.49</v>
      </c>
      <c r="F11" s="295">
        <v>208</v>
      </c>
      <c r="G11" s="276">
        <f>SUMIFS('[4]Sheet1 (2)'!$G:$G,'[4]Sheet1 (2)'!$A:$A,F11)</f>
        <v>0</v>
      </c>
      <c r="I11" s="276">
        <f>SUMIFS('[4]Sheet1 (2)'!$K:$K,'[4]Sheet1 (2)'!$A:$A,F11)</f>
        <v>0</v>
      </c>
    </row>
    <row r="12" s="276" customFormat="1" ht="22.5" customHeight="1" spans="1:9">
      <c r="A12" s="294" t="s">
        <v>67</v>
      </c>
      <c r="B12" s="253">
        <v>372</v>
      </c>
      <c r="C12" s="74">
        <v>385</v>
      </c>
      <c r="D12" s="231">
        <f t="shared" si="0"/>
        <v>3.49</v>
      </c>
      <c r="F12" s="295">
        <v>210</v>
      </c>
      <c r="G12" s="276">
        <f>SUMIFS('[4]Sheet1 (2)'!$G:$G,'[4]Sheet1 (2)'!$A:$A,F12)</f>
        <v>0</v>
      </c>
      <c r="I12" s="276">
        <f>SUMIFS('[4]Sheet1 (2)'!$K:$K,'[4]Sheet1 (2)'!$A:$A,F12)</f>
        <v>0</v>
      </c>
    </row>
    <row r="13" s="276" customFormat="1" ht="22.5" customHeight="1" spans="1:9">
      <c r="A13" s="294" t="s">
        <v>68</v>
      </c>
      <c r="B13" s="253">
        <v>331</v>
      </c>
      <c r="C13" s="74">
        <v>582</v>
      </c>
      <c r="D13" s="231">
        <f t="shared" si="0"/>
        <v>75.83</v>
      </c>
      <c r="F13" s="295">
        <v>211</v>
      </c>
      <c r="G13" s="276">
        <f>SUMIFS('[4]Sheet1 (2)'!$G:$G,'[4]Sheet1 (2)'!$A:$A,F13)</f>
        <v>0</v>
      </c>
      <c r="I13" s="276">
        <f>SUMIFS('[4]Sheet1 (2)'!$K:$K,'[4]Sheet1 (2)'!$A:$A,F13)</f>
        <v>0</v>
      </c>
    </row>
    <row r="14" s="276" customFormat="1" ht="22.5" customHeight="1" spans="1:9">
      <c r="A14" s="294" t="s">
        <v>69</v>
      </c>
      <c r="B14" s="253">
        <v>4636</v>
      </c>
      <c r="C14" s="74">
        <v>4152</v>
      </c>
      <c r="D14" s="231">
        <f t="shared" si="0"/>
        <v>-10.44</v>
      </c>
      <c r="F14" s="295">
        <v>212</v>
      </c>
      <c r="G14" s="276">
        <f>SUMIFS('[4]Sheet1 (2)'!$G:$G,'[4]Sheet1 (2)'!$A:$A,F14)</f>
        <v>0</v>
      </c>
      <c r="I14" s="276">
        <f>SUMIFS('[4]Sheet1 (2)'!$K:$K,'[4]Sheet1 (2)'!$A:$A,F14)</f>
        <v>0</v>
      </c>
    </row>
    <row r="15" s="276" customFormat="1" ht="22.5" customHeight="1" spans="1:9">
      <c r="A15" s="294" t="s">
        <v>70</v>
      </c>
      <c r="B15" s="253">
        <v>29</v>
      </c>
      <c r="C15" s="74">
        <v>0</v>
      </c>
      <c r="D15" s="231">
        <f t="shared" si="0"/>
        <v>-100</v>
      </c>
      <c r="F15" s="295">
        <v>213</v>
      </c>
      <c r="G15" s="276">
        <f>SUMIFS('[4]Sheet1 (2)'!$G:$G,'[4]Sheet1 (2)'!$A:$A,F15)</f>
        <v>0</v>
      </c>
      <c r="I15" s="276">
        <f>SUMIFS('[4]Sheet1 (2)'!$K:$K,'[4]Sheet1 (2)'!$A:$A,F15)</f>
        <v>0</v>
      </c>
    </row>
    <row r="16" s="276" customFormat="1" ht="22.5" customHeight="1" spans="1:9">
      <c r="A16" s="294" t="s">
        <v>71</v>
      </c>
      <c r="B16" s="253">
        <v>0</v>
      </c>
      <c r="C16" s="74">
        <v>0</v>
      </c>
      <c r="D16" s="231">
        <f t="shared" si="0"/>
        <v>0</v>
      </c>
      <c r="F16" s="295">
        <v>214</v>
      </c>
      <c r="G16" s="276">
        <f>SUMIFS('[4]Sheet1 (2)'!$G:$G,'[4]Sheet1 (2)'!$A:$A,F16)</f>
        <v>0</v>
      </c>
      <c r="I16" s="276">
        <f>SUMIFS('[4]Sheet1 (2)'!$K:$K,'[4]Sheet1 (2)'!$A:$A,F16)</f>
        <v>0</v>
      </c>
    </row>
    <row r="17" s="276" customFormat="1" ht="22.5" customHeight="1" spans="1:9">
      <c r="A17" s="294" t="s">
        <v>138</v>
      </c>
      <c r="B17" s="253">
        <v>1317</v>
      </c>
      <c r="C17" s="74">
        <v>23000</v>
      </c>
      <c r="D17" s="231">
        <f t="shared" si="0"/>
        <v>1646.39</v>
      </c>
      <c r="F17" s="295">
        <v>215</v>
      </c>
      <c r="G17" s="276">
        <f>SUMIFS('[4]Sheet1 (2)'!$G:$G,'[4]Sheet1 (2)'!$A:$A,F17)</f>
        <v>0</v>
      </c>
      <c r="I17" s="276">
        <f>SUMIFS('[4]Sheet1 (2)'!$K:$K,'[4]Sheet1 (2)'!$A:$A,F17)</f>
        <v>0</v>
      </c>
    </row>
    <row r="18" s="276" customFormat="1" ht="22.5" customHeight="1" spans="1:9">
      <c r="A18" s="294" t="s">
        <v>73</v>
      </c>
      <c r="B18" s="253">
        <v>536</v>
      </c>
      <c r="C18" s="253">
        <v>536</v>
      </c>
      <c r="D18" s="231">
        <f t="shared" si="0"/>
        <v>0</v>
      </c>
      <c r="F18" s="295">
        <v>216</v>
      </c>
      <c r="G18" s="276">
        <f>SUMIFS('[4]Sheet1 (2)'!$G:$G,'[4]Sheet1 (2)'!$A:$A,F18)</f>
        <v>0</v>
      </c>
      <c r="I18" s="276">
        <f>SUMIFS('[4]Sheet1 (2)'!$K:$K,'[4]Sheet1 (2)'!$A:$A,F18)</f>
        <v>0</v>
      </c>
    </row>
    <row r="19" s="276" customFormat="1" ht="22.5" customHeight="1" spans="1:9">
      <c r="A19" s="294" t="s">
        <v>74</v>
      </c>
      <c r="B19" s="253">
        <v>57</v>
      </c>
      <c r="C19" s="253">
        <v>285</v>
      </c>
      <c r="D19" s="231">
        <f t="shared" si="0"/>
        <v>400</v>
      </c>
      <c r="F19" s="295">
        <v>217</v>
      </c>
      <c r="G19" s="276">
        <f>SUMIFS('[4]Sheet1 (2)'!$G:$G,'[4]Sheet1 (2)'!$A:$A,F19)</f>
        <v>0</v>
      </c>
      <c r="I19" s="276">
        <f>SUMIFS('[4]Sheet1 (2)'!$K:$K,'[4]Sheet1 (2)'!$A:$A,F19)</f>
        <v>0</v>
      </c>
    </row>
    <row r="20" s="276" customFormat="1" ht="22.5" customHeight="1" spans="1:9">
      <c r="A20" s="296" t="s">
        <v>75</v>
      </c>
      <c r="B20" s="253">
        <v>0</v>
      </c>
      <c r="C20" s="253">
        <v>0</v>
      </c>
      <c r="D20" s="231">
        <f t="shared" si="0"/>
        <v>0</v>
      </c>
      <c r="F20" s="295">
        <v>219</v>
      </c>
      <c r="G20" s="276">
        <f>SUMIFS('[4]Sheet1 (2)'!$G:$G,'[4]Sheet1 (2)'!$A:$A,F20)</f>
        <v>0</v>
      </c>
      <c r="I20" s="276">
        <f>SUMIFS('[4]Sheet1 (2)'!$K:$K,'[4]Sheet1 (2)'!$A:$A,F20)</f>
        <v>0</v>
      </c>
    </row>
    <row r="21" s="276" customFormat="1" ht="22.5" customHeight="1" spans="1:9">
      <c r="A21" s="296" t="s">
        <v>76</v>
      </c>
      <c r="B21" s="253">
        <v>1054</v>
      </c>
      <c r="C21" s="74">
        <v>911</v>
      </c>
      <c r="D21" s="231">
        <f t="shared" si="0"/>
        <v>-13.57</v>
      </c>
      <c r="F21" s="295">
        <v>220</v>
      </c>
      <c r="G21" s="276">
        <f>SUMIFS('[4]Sheet1 (2)'!$G:$G,'[4]Sheet1 (2)'!$A:$A,F21)</f>
        <v>0</v>
      </c>
      <c r="I21" s="276">
        <f>SUMIFS('[4]Sheet1 (2)'!$K:$K,'[4]Sheet1 (2)'!$A:$A,F21)</f>
        <v>0</v>
      </c>
    </row>
    <row r="22" s="276" customFormat="1" ht="22.5" customHeight="1" spans="1:9">
      <c r="A22" s="296" t="s">
        <v>77</v>
      </c>
      <c r="B22" s="253">
        <v>430</v>
      </c>
      <c r="C22" s="74">
        <v>1111</v>
      </c>
      <c r="D22" s="231">
        <f t="shared" si="0"/>
        <v>158.37</v>
      </c>
      <c r="F22" s="295">
        <v>221</v>
      </c>
      <c r="G22" s="276">
        <f>SUMIFS('[4]Sheet1 (2)'!$G:$G,'[4]Sheet1 (2)'!$A:$A,F22)</f>
        <v>0</v>
      </c>
      <c r="I22" s="276">
        <f>SUMIFS('[4]Sheet1 (2)'!$K:$K,'[4]Sheet1 (2)'!$A:$A,F22)</f>
        <v>0</v>
      </c>
    </row>
    <row r="23" s="276" customFormat="1" ht="22.5" customHeight="1" spans="1:9">
      <c r="A23" s="296" t="s">
        <v>78</v>
      </c>
      <c r="B23" s="253">
        <v>0</v>
      </c>
      <c r="C23" s="253">
        <v>0</v>
      </c>
      <c r="D23" s="231">
        <f t="shared" si="0"/>
        <v>0</v>
      </c>
      <c r="F23" s="295">
        <v>22</v>
      </c>
      <c r="G23" s="276">
        <f>SUMIFS('[4]Sheet1 (2)'!$G:$G,'[4]Sheet1 (2)'!$A:$A,F23)</f>
        <v>0</v>
      </c>
      <c r="I23" s="276">
        <f>SUMIFS('[4]Sheet1 (2)'!$K:$K,'[4]Sheet1 (2)'!$A:$A,F23)</f>
        <v>0</v>
      </c>
    </row>
    <row r="24" s="276" customFormat="1" ht="22.5" customHeight="1" spans="1:9">
      <c r="A24" s="296" t="s">
        <v>79</v>
      </c>
      <c r="B24" s="253">
        <v>1462</v>
      </c>
      <c r="C24" s="253">
        <v>1540</v>
      </c>
      <c r="D24" s="231">
        <f t="shared" si="0"/>
        <v>5.34</v>
      </c>
      <c r="F24" s="295">
        <v>224</v>
      </c>
      <c r="G24" s="276">
        <f>SUMIFS('[4]Sheet1 (2)'!$G:$G,'[4]Sheet1 (2)'!$A:$A,F24)</f>
        <v>0</v>
      </c>
      <c r="I24" s="276">
        <f>SUMIFS('[4]Sheet1 (2)'!$K:$K,'[4]Sheet1 (2)'!$A:$A,F24)</f>
        <v>0</v>
      </c>
    </row>
    <row r="25" s="276" customFormat="1" ht="22.5" customHeight="1" spans="1:9">
      <c r="A25" s="296" t="s">
        <v>232</v>
      </c>
      <c r="B25" s="253">
        <v>0</v>
      </c>
      <c r="C25" s="74">
        <v>800</v>
      </c>
      <c r="D25" s="231">
        <f t="shared" si="0"/>
        <v>0</v>
      </c>
      <c r="F25" s="295">
        <v>227</v>
      </c>
      <c r="G25" s="276">
        <f>SUMIFS('[4]Sheet1 (2)'!$G:$G,'[4]Sheet1 (2)'!$A:$A,F25)</f>
        <v>0</v>
      </c>
      <c r="I25" s="276">
        <f>SUMIFS('[4]Sheet1 (2)'!$K:$K,'[4]Sheet1 (2)'!$A:$A,F25)</f>
        <v>0</v>
      </c>
    </row>
    <row r="26" s="276" customFormat="1" ht="22.5" customHeight="1" spans="1:9">
      <c r="A26" s="296" t="s">
        <v>80</v>
      </c>
      <c r="B26" s="253">
        <v>8211</v>
      </c>
      <c r="C26" s="74">
        <v>5700</v>
      </c>
      <c r="D26" s="231">
        <f t="shared" si="0"/>
        <v>-30.58</v>
      </c>
      <c r="F26" s="295">
        <v>229</v>
      </c>
      <c r="G26" s="276">
        <f>SUMIFS('[4]Sheet1 (2)'!$G:$G,'[4]Sheet1 (2)'!$A:$A,F26)</f>
        <v>0</v>
      </c>
      <c r="I26" s="276">
        <f>SUMIFS('[4]Sheet1 (2)'!$K:$K,'[4]Sheet1 (2)'!$A:$A,F26)</f>
        <v>0</v>
      </c>
    </row>
    <row r="27" s="276" customFormat="1" ht="22.5" customHeight="1" spans="1:9">
      <c r="A27" s="296" t="s">
        <v>81</v>
      </c>
      <c r="B27" s="253">
        <v>5584</v>
      </c>
      <c r="C27" s="74">
        <v>3817</v>
      </c>
      <c r="D27" s="231">
        <f t="shared" si="0"/>
        <v>-31.64</v>
      </c>
      <c r="F27" s="295">
        <v>232</v>
      </c>
      <c r="G27" s="276">
        <f>SUMIFS('[4]Sheet1 (2)'!$G:$G,'[4]Sheet1 (2)'!$A:$A,F27)</f>
        <v>0</v>
      </c>
      <c r="I27" s="276">
        <f>SUMIFS('[4]Sheet1 (2)'!$K:$K,'[4]Sheet1 (2)'!$A:$A,F27)</f>
        <v>0</v>
      </c>
    </row>
    <row r="28" s="276" customFormat="1" ht="22.5" customHeight="1" spans="1:4">
      <c r="A28" s="297" t="s">
        <v>82</v>
      </c>
      <c r="B28" s="253">
        <f>SUM(B4:B27)</f>
        <v>43736</v>
      </c>
      <c r="C28" s="253">
        <f>SUM(C4:C27)</f>
        <v>72616</v>
      </c>
      <c r="D28" s="231">
        <f t="shared" si="0"/>
        <v>66.03</v>
      </c>
    </row>
    <row r="29" s="276" customFormat="1" ht="22.5" customHeight="1" spans="1:4">
      <c r="A29" s="296"/>
      <c r="B29" s="253"/>
      <c r="C29" s="253"/>
      <c r="D29" s="231">
        <f t="shared" si="0"/>
        <v>0</v>
      </c>
    </row>
    <row r="30" s="276" customFormat="1" ht="22.5" customHeight="1" spans="1:4">
      <c r="A30" s="296"/>
      <c r="B30" s="253"/>
      <c r="C30" s="253"/>
      <c r="D30" s="231">
        <f t="shared" si="0"/>
        <v>0</v>
      </c>
    </row>
    <row r="31" s="276" customFormat="1" ht="22.5" customHeight="1" spans="1:4">
      <c r="A31" s="298" t="s">
        <v>83</v>
      </c>
      <c r="B31" s="299">
        <f>+B28+B29</f>
        <v>43736</v>
      </c>
      <c r="C31" s="299">
        <f>+C28+C29</f>
        <v>72616</v>
      </c>
      <c r="D31" s="300">
        <f t="shared" si="0"/>
        <v>66.03</v>
      </c>
    </row>
    <row r="32" s="276" customFormat="1" ht="12.75" spans="2:2">
      <c r="B32" s="301"/>
    </row>
    <row r="33" s="276" customFormat="1" ht="12.75"/>
    <row r="34" s="276" customFormat="1" ht="12.75"/>
    <row r="35" s="276" customFormat="1" ht="12.75"/>
    <row r="36" s="276" customFormat="1" ht="12.75"/>
    <row r="37" s="276" customFormat="1" ht="12.75"/>
    <row r="38" s="276" customFormat="1" ht="12.75"/>
    <row r="39" s="276" customFormat="1" ht="12.75"/>
    <row r="40" s="276" customFormat="1" ht="12.75" spans="1:1">
      <c r="A40" s="279"/>
    </row>
    <row r="41" s="276" customFormat="1" ht="12.75"/>
    <row r="42" s="276" customFormat="1" ht="12.75"/>
    <row r="43" s="276" customFormat="1" ht="12.75"/>
    <row r="44" s="276" customFormat="1" ht="12.75"/>
    <row r="45" s="276" customFormat="1" ht="12.75"/>
    <row r="46" s="276" customFormat="1" ht="12.75"/>
    <row r="47" s="276" customFormat="1" ht="12.75"/>
    <row r="48" s="276" customFormat="1" ht="12.75"/>
    <row r="49" s="276" customFormat="1" ht="12.75"/>
    <row r="50" s="276" customFormat="1" ht="12.75"/>
    <row r="51" s="276" customFormat="1" ht="12.75"/>
    <row r="52" s="276" customFormat="1" ht="12.75"/>
    <row r="53" s="276" customFormat="1" ht="12.75"/>
    <row r="54" s="276" customFormat="1" ht="12.75"/>
    <row r="55" s="276" customFormat="1" ht="12.75"/>
    <row r="56" s="276" customFormat="1" ht="12.75"/>
    <row r="57" s="276" customFormat="1" ht="12.75"/>
    <row r="58" s="276" customFormat="1" ht="12.75"/>
    <row r="59" s="276" customFormat="1" ht="12.75"/>
    <row r="60" s="276" customFormat="1" ht="12.75"/>
    <row r="61" s="276" customFormat="1" ht="12.75"/>
    <row r="62" s="276" customFormat="1" ht="12.75"/>
    <row r="63" s="276" customFormat="1" ht="12.75"/>
    <row r="64" s="276" customFormat="1" ht="12.75"/>
    <row r="65" s="276" customFormat="1" ht="12.75"/>
    <row r="66" s="276" customFormat="1" ht="12.75"/>
    <row r="67" s="276" customFormat="1" ht="12.75"/>
    <row r="68" s="276" customFormat="1" ht="12.75"/>
    <row r="69" s="276" customFormat="1" ht="12.75"/>
    <row r="70" s="276" customFormat="1" ht="12.75"/>
    <row r="71" s="276" customFormat="1" ht="12.75"/>
    <row r="72" s="276" customFormat="1" ht="12.75"/>
    <row r="73" s="276" customFormat="1" ht="12.75"/>
    <row r="74" s="276" customFormat="1" ht="12.75"/>
    <row r="75" s="276" customFormat="1" ht="12.75"/>
    <row r="76" s="276" customFormat="1" ht="12.75"/>
    <row r="77" s="276" customFormat="1" ht="12.75"/>
    <row r="78" s="276" customFormat="1" ht="12.75"/>
    <row r="79" s="276" customFormat="1" ht="12.75"/>
    <row r="80" s="276" customFormat="1" ht="12.75"/>
    <row r="81" s="276" customFormat="1" ht="12.75"/>
    <row r="82" s="276" customFormat="1" ht="12.75"/>
    <row r="83" s="276" customFormat="1" ht="12.75"/>
  </sheetData>
  <mergeCells count="1">
    <mergeCell ref="A1:D1"/>
  </mergeCells>
  <printOptions horizontalCentered="1"/>
  <pageMargins left="0.78740157480315" right="0.78740157480315" top="0.78740157480315" bottom="0.78740157480315" header="0.196850393700787" footer="0.31496062992126"/>
  <pageSetup paperSize="9" firstPageNumber="7" orientation="portrait" useFirstPageNumber="1"/>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C23"/>
  <sheetViews>
    <sheetView workbookViewId="0">
      <selection activeCell="G6" sqref="G6"/>
    </sheetView>
  </sheetViews>
  <sheetFormatPr defaultColWidth="9" defaultRowHeight="14.25" outlineLevelCol="2"/>
  <cols>
    <col min="1" max="1" width="15.7" style="1" customWidth="1"/>
    <col min="2" max="3" width="31.2" style="2" customWidth="1"/>
    <col min="4" max="16384" width="9" style="2"/>
  </cols>
  <sheetData>
    <row r="1" s="275" customFormat="1" ht="30" customHeight="1" spans="1:3">
      <c r="A1" s="278" t="s">
        <v>472</v>
      </c>
      <c r="B1" s="278"/>
      <c r="C1" s="278"/>
    </row>
    <row r="2" s="276" customFormat="1" ht="19.5" customHeight="1" spans="1:3">
      <c r="A2" s="279"/>
      <c r="C2" s="112" t="s">
        <v>1</v>
      </c>
    </row>
    <row r="3" s="276" customFormat="1" ht="30" customHeight="1" spans="1:3">
      <c r="A3" s="68" t="s">
        <v>473</v>
      </c>
      <c r="B3" s="69" t="s">
        <v>474</v>
      </c>
      <c r="C3" s="280" t="s">
        <v>475</v>
      </c>
    </row>
    <row r="4" s="276" customFormat="1" ht="30" customHeight="1" spans="1:3">
      <c r="A4" s="281">
        <v>501</v>
      </c>
      <c r="B4" s="282" t="s">
        <v>476</v>
      </c>
      <c r="C4" s="283">
        <f>SUM(C5:C8)</f>
        <v>3543</v>
      </c>
    </row>
    <row r="5" s="276" customFormat="1" ht="30" customHeight="1" spans="1:3">
      <c r="A5" s="72">
        <v>50101</v>
      </c>
      <c r="B5" s="73" t="s">
        <v>477</v>
      </c>
      <c r="C5" s="284">
        <v>2367</v>
      </c>
    </row>
    <row r="6" s="276" customFormat="1" ht="30" customHeight="1" spans="1:3">
      <c r="A6" s="72">
        <v>50102</v>
      </c>
      <c r="B6" s="73" t="s">
        <v>478</v>
      </c>
      <c r="C6" s="284">
        <v>881</v>
      </c>
    </row>
    <row r="7" s="276" customFormat="1" ht="30" customHeight="1" spans="1:3">
      <c r="A7" s="72">
        <v>50103</v>
      </c>
      <c r="B7" s="73" t="s">
        <v>479</v>
      </c>
      <c r="C7" s="284">
        <v>290</v>
      </c>
    </row>
    <row r="8" s="276" customFormat="1" ht="30" customHeight="1" spans="1:3">
      <c r="A8" s="72">
        <v>50199</v>
      </c>
      <c r="B8" s="73" t="s">
        <v>480</v>
      </c>
      <c r="C8" s="284">
        <v>5</v>
      </c>
    </row>
    <row r="9" s="276" customFormat="1" ht="30" customHeight="1" spans="1:3">
      <c r="A9" s="281">
        <v>502</v>
      </c>
      <c r="B9" s="282" t="s">
        <v>481</v>
      </c>
      <c r="C9" s="283">
        <f>SUM(C10:C17)</f>
        <v>687</v>
      </c>
    </row>
    <row r="10" s="276" customFormat="1" ht="30" customHeight="1" spans="1:3">
      <c r="A10" s="72">
        <v>50201</v>
      </c>
      <c r="B10" s="73" t="s">
        <v>482</v>
      </c>
      <c r="C10" s="284">
        <v>461</v>
      </c>
    </row>
    <row r="11" s="276" customFormat="1" ht="30" customHeight="1" spans="1:3">
      <c r="A11" s="72">
        <v>50202</v>
      </c>
      <c r="B11" s="73" t="s">
        <v>483</v>
      </c>
      <c r="C11" s="284">
        <v>5</v>
      </c>
    </row>
    <row r="12" s="276" customFormat="1" ht="30" customHeight="1" spans="1:3">
      <c r="A12" s="72">
        <v>50203</v>
      </c>
      <c r="B12" s="73" t="s">
        <v>484</v>
      </c>
      <c r="C12" s="284">
        <v>3</v>
      </c>
    </row>
    <row r="13" s="276" customFormat="1" ht="30" customHeight="1" spans="1:3">
      <c r="A13" s="72">
        <v>50205</v>
      </c>
      <c r="B13" s="73" t="s">
        <v>485</v>
      </c>
      <c r="C13" s="284">
        <v>5</v>
      </c>
    </row>
    <row r="14" s="276" customFormat="1" ht="30" customHeight="1" spans="1:3">
      <c r="A14" s="72">
        <v>50207</v>
      </c>
      <c r="B14" s="73" t="s">
        <v>486</v>
      </c>
      <c r="C14" s="284">
        <v>10</v>
      </c>
    </row>
    <row r="15" s="276" customFormat="1" ht="30" customHeight="1" spans="1:3">
      <c r="A15" s="72">
        <v>50208</v>
      </c>
      <c r="B15" s="73" t="s">
        <v>487</v>
      </c>
      <c r="C15" s="284">
        <v>87</v>
      </c>
    </row>
    <row r="16" s="276" customFormat="1" ht="30" customHeight="1" spans="1:3">
      <c r="A16" s="72">
        <v>50209</v>
      </c>
      <c r="B16" s="73" t="s">
        <v>488</v>
      </c>
      <c r="C16" s="284">
        <v>1</v>
      </c>
    </row>
    <row r="17" s="276" customFormat="1" ht="30" customHeight="1" spans="1:3">
      <c r="A17" s="72">
        <v>50299</v>
      </c>
      <c r="B17" s="73" t="s">
        <v>489</v>
      </c>
      <c r="C17" s="284">
        <v>115</v>
      </c>
    </row>
    <row r="18" s="277" customFormat="1" ht="30" customHeight="1" spans="1:3">
      <c r="A18" s="285">
        <v>505</v>
      </c>
      <c r="B18" s="286" t="s">
        <v>490</v>
      </c>
      <c r="C18" s="287">
        <f>SUM(C19:C20)</f>
        <v>488</v>
      </c>
    </row>
    <row r="19" s="276" customFormat="1" ht="30" customHeight="1" spans="1:3">
      <c r="A19" s="288">
        <v>50501</v>
      </c>
      <c r="B19" s="289" t="s">
        <v>491</v>
      </c>
      <c r="C19" s="290">
        <v>418</v>
      </c>
    </row>
    <row r="20" s="276" customFormat="1" ht="30" customHeight="1" spans="1:3">
      <c r="A20" s="288">
        <v>50502</v>
      </c>
      <c r="B20" s="289" t="s">
        <v>492</v>
      </c>
      <c r="C20" s="290">
        <v>70</v>
      </c>
    </row>
    <row r="21" s="276" customFormat="1" ht="30" customHeight="1" spans="1:3">
      <c r="A21" s="288"/>
      <c r="B21" s="289"/>
      <c r="C21" s="290"/>
    </row>
    <row r="22" s="276" customFormat="1" ht="30" customHeight="1" spans="1:3">
      <c r="A22" s="288"/>
      <c r="B22" s="289"/>
      <c r="C22" s="290"/>
    </row>
    <row r="23" s="276" customFormat="1" ht="30" customHeight="1" spans="1:3">
      <c r="A23" s="77" t="s">
        <v>493</v>
      </c>
      <c r="B23" s="291"/>
      <c r="C23" s="79">
        <f>C4+C9+C18</f>
        <v>4718</v>
      </c>
    </row>
  </sheetData>
  <mergeCells count="1">
    <mergeCell ref="A1:C1"/>
  </mergeCells>
  <pageMargins left="0.786805555555556" right="0.786805555555556" top="0.786805555555556" bottom="0.786805555555556" header="0.196527777777778" footer="0.314583333333333"/>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H4" sqref="H4"/>
    </sheetView>
  </sheetViews>
  <sheetFormatPr defaultColWidth="9" defaultRowHeight="14.25" outlineLevelCol="2"/>
  <cols>
    <col min="1" max="1" width="41.3" customWidth="1"/>
    <col min="2" max="2" width="21.5" customWidth="1"/>
    <col min="3" max="3" width="16.6" customWidth="1"/>
  </cols>
  <sheetData>
    <row r="1" ht="30" customHeight="1" spans="1:3">
      <c r="A1" s="255" t="s">
        <v>494</v>
      </c>
      <c r="B1" s="255"/>
      <c r="C1" s="255"/>
    </row>
    <row r="2" ht="20.1" customHeight="1" spans="1:3">
      <c r="A2" s="256"/>
      <c r="B2" s="257"/>
      <c r="C2" s="258" t="s">
        <v>1</v>
      </c>
    </row>
    <row r="3" ht="30" customHeight="1" spans="1:3">
      <c r="A3" s="259" t="s">
        <v>201</v>
      </c>
      <c r="B3" s="260" t="s">
        <v>495</v>
      </c>
      <c r="C3" s="261" t="s">
        <v>496</v>
      </c>
    </row>
    <row r="4" ht="28.6" customHeight="1" spans="1:3">
      <c r="A4" s="262" t="s">
        <v>497</v>
      </c>
      <c r="B4" s="263"/>
      <c r="C4" s="264"/>
    </row>
    <row r="5" ht="27.25" customHeight="1" spans="1:3">
      <c r="A5" s="265" t="s">
        <v>498</v>
      </c>
      <c r="B5" s="266"/>
      <c r="C5" s="267"/>
    </row>
    <row r="6" ht="27.25" customHeight="1" spans="1:3">
      <c r="A6" s="265" t="s">
        <v>499</v>
      </c>
      <c r="B6" s="266"/>
      <c r="C6" s="267"/>
    </row>
    <row r="7" ht="27.25" customHeight="1" spans="1:3">
      <c r="A7" s="265" t="s">
        <v>500</v>
      </c>
      <c r="B7" s="266"/>
      <c r="C7" s="267"/>
    </row>
    <row r="8" ht="27.25" customHeight="1" spans="1:3">
      <c r="A8" s="265" t="s">
        <v>501</v>
      </c>
      <c r="B8" s="266"/>
      <c r="C8" s="267"/>
    </row>
    <row r="9" ht="27.25" customHeight="1" spans="1:3">
      <c r="A9" s="265" t="s">
        <v>502</v>
      </c>
      <c r="B9" s="266"/>
      <c r="C9" s="267"/>
    </row>
    <row r="10" ht="27.25" customHeight="1" spans="1:3">
      <c r="A10" s="265" t="s">
        <v>503</v>
      </c>
      <c r="B10" s="266"/>
      <c r="C10" s="267"/>
    </row>
    <row r="11" ht="27.25" customHeight="1" spans="1:3">
      <c r="A11" s="265" t="s">
        <v>504</v>
      </c>
      <c r="B11" s="266"/>
      <c r="C11" s="267"/>
    </row>
    <row r="12" ht="27.25" customHeight="1" spans="1:3">
      <c r="A12" s="265" t="s">
        <v>505</v>
      </c>
      <c r="B12" s="266"/>
      <c r="C12" s="267"/>
    </row>
    <row r="13" ht="27.25" customHeight="1" spans="1:3">
      <c r="A13" s="265" t="s">
        <v>506</v>
      </c>
      <c r="B13" s="266"/>
      <c r="C13" s="267"/>
    </row>
    <row r="14" ht="27.25" customHeight="1" spans="1:3">
      <c r="A14" s="265" t="s">
        <v>507</v>
      </c>
      <c r="B14" s="266"/>
      <c r="C14" s="267"/>
    </row>
    <row r="15" ht="27.25" customHeight="1" spans="1:3">
      <c r="A15" s="265" t="s">
        <v>508</v>
      </c>
      <c r="B15" s="266"/>
      <c r="C15" s="267"/>
    </row>
    <row r="16" ht="27.25" customHeight="1" spans="1:3">
      <c r="A16" s="265" t="s">
        <v>509</v>
      </c>
      <c r="B16" s="266"/>
      <c r="C16" s="267"/>
    </row>
    <row r="17" ht="27.25" customHeight="1" spans="1:3">
      <c r="A17" s="265" t="s">
        <v>510</v>
      </c>
      <c r="B17" s="266"/>
      <c r="C17" s="267"/>
    </row>
    <row r="18" ht="27.25" customHeight="1" spans="1:3">
      <c r="A18" s="265" t="s">
        <v>511</v>
      </c>
      <c r="B18" s="266"/>
      <c r="C18" s="267"/>
    </row>
    <row r="19" ht="27.25" customHeight="1" spans="1:3">
      <c r="A19" s="265" t="s">
        <v>512</v>
      </c>
      <c r="B19" s="266"/>
      <c r="C19" s="267"/>
    </row>
    <row r="20" ht="27.25" customHeight="1" spans="1:3">
      <c r="A20" s="265" t="s">
        <v>513</v>
      </c>
      <c r="B20" s="266"/>
      <c r="C20" s="267"/>
    </row>
    <row r="21" ht="27.25" customHeight="1" spans="1:3">
      <c r="A21" s="265" t="s">
        <v>514</v>
      </c>
      <c r="B21" s="266"/>
      <c r="C21" s="267"/>
    </row>
    <row r="22" ht="27.25" customHeight="1" spans="1:3">
      <c r="A22" s="265" t="s">
        <v>515</v>
      </c>
      <c r="B22" s="266"/>
      <c r="C22" s="267"/>
    </row>
    <row r="23" ht="27.25" customHeight="1" spans="1:3">
      <c r="A23" s="265" t="s">
        <v>516</v>
      </c>
      <c r="B23" s="266"/>
      <c r="C23" s="267"/>
    </row>
    <row r="24" ht="27.25" customHeight="1" spans="1:3">
      <c r="A24" s="268" t="s">
        <v>517</v>
      </c>
      <c r="B24" s="269"/>
      <c r="C24" s="270"/>
    </row>
    <row r="25" ht="27.25" customHeight="1" spans="1:3">
      <c r="A25" s="271" t="s">
        <v>518</v>
      </c>
      <c r="B25" s="272"/>
      <c r="C25" s="273"/>
    </row>
    <row r="26" ht="19" customHeight="1" spans="1:3">
      <c r="A26" s="274" t="s">
        <v>519</v>
      </c>
      <c r="B26" s="274"/>
      <c r="C26" s="274"/>
    </row>
  </sheetData>
  <mergeCells count="2">
    <mergeCell ref="A1:C1"/>
    <mergeCell ref="A26:C26"/>
  </mergeCells>
  <pageMargins left="0.786805555555556" right="0.786805555555556" top="0.786805555555556" bottom="0.786805555555556"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G85"/>
  <sheetViews>
    <sheetView showZeros="0" zoomScale="115" zoomScaleNormal="115" workbookViewId="0">
      <pane xSplit="1" ySplit="3" topLeftCell="B20" activePane="bottomRight" state="frozen"/>
      <selection/>
      <selection pane="topRight"/>
      <selection pane="bottomLeft"/>
      <selection pane="bottomRight" activeCell="F22" sqref="F22"/>
    </sheetView>
  </sheetViews>
  <sheetFormatPr defaultColWidth="9" defaultRowHeight="15.75" outlineLevelCol="6"/>
  <cols>
    <col min="1" max="1" width="30.875" style="243" customWidth="1"/>
    <col min="2" max="4" width="15.75" style="243" customWidth="1"/>
    <col min="5" max="5" width="9" style="243" hidden="1" customWidth="1"/>
    <col min="6" max="6" width="9" style="243"/>
    <col min="7" max="7" width="9" style="243" hidden="1" customWidth="1"/>
    <col min="8" max="16384" width="9" style="243"/>
  </cols>
  <sheetData>
    <row r="1" s="18" customFormat="1" ht="30" customHeight="1" spans="1:4">
      <c r="A1" s="203" t="s">
        <v>520</v>
      </c>
      <c r="B1" s="203"/>
      <c r="C1" s="203"/>
      <c r="D1" s="203"/>
    </row>
    <row r="2" s="4" customFormat="1" ht="20.1" customHeight="1" spans="1:4">
      <c r="A2" s="204"/>
      <c r="B2" s="204"/>
      <c r="C2" s="204"/>
      <c r="D2" s="112" t="s">
        <v>1</v>
      </c>
    </row>
    <row r="3" s="4" customFormat="1" ht="30" customHeight="1" spans="1:7">
      <c r="A3" s="244" t="s">
        <v>2</v>
      </c>
      <c r="B3" s="226" t="s">
        <v>226</v>
      </c>
      <c r="C3" s="226" t="s">
        <v>475</v>
      </c>
      <c r="D3" s="245" t="s">
        <v>58</v>
      </c>
      <c r="G3" s="4">
        <v>164951</v>
      </c>
    </row>
    <row r="4" s="4" customFormat="1" ht="30" customHeight="1" spans="1:5">
      <c r="A4" s="246" t="s">
        <v>126</v>
      </c>
      <c r="B4" s="232">
        <f>'25基金收入执行'!C4</f>
        <v>0</v>
      </c>
      <c r="C4" s="229"/>
      <c r="D4" s="231"/>
      <c r="E4" s="247"/>
    </row>
    <row r="5" s="4" customFormat="1" ht="30" customHeight="1" spans="1:5">
      <c r="A5" s="246" t="s">
        <v>127</v>
      </c>
      <c r="B5" s="232">
        <f>'25基金收入执行'!C5</f>
        <v>0</v>
      </c>
      <c r="C5" s="229"/>
      <c r="D5" s="231"/>
      <c r="E5" s="247"/>
    </row>
    <row r="6" s="4" customFormat="1" ht="30" customHeight="1" spans="1:5">
      <c r="A6" s="246" t="s">
        <v>128</v>
      </c>
      <c r="B6" s="232">
        <f>'25基金收入执行'!C6</f>
        <v>0</v>
      </c>
      <c r="C6" s="229"/>
      <c r="D6" s="231"/>
      <c r="E6" s="247"/>
    </row>
    <row r="7" s="4" customFormat="1" ht="30" customHeight="1" spans="1:5">
      <c r="A7" s="246" t="s">
        <v>129</v>
      </c>
      <c r="B7" s="232">
        <f>'25基金收入执行'!C7</f>
        <v>0</v>
      </c>
      <c r="C7" s="248"/>
      <c r="D7" s="230"/>
      <c r="E7" s="247"/>
    </row>
    <row r="8" s="4" customFormat="1" ht="30" customHeight="1" spans="1:5">
      <c r="A8" s="246" t="s">
        <v>130</v>
      </c>
      <c r="B8" s="232">
        <f>'25基金收入执行'!C8</f>
        <v>793</v>
      </c>
      <c r="C8" s="248">
        <v>800</v>
      </c>
      <c r="D8" s="230">
        <f>IFERROR((C8-B8)/B8*100,)</f>
        <v>0.88</v>
      </c>
      <c r="E8" s="247"/>
    </row>
    <row r="9" s="4" customFormat="1" ht="30" customHeight="1" spans="1:5">
      <c r="A9" s="246" t="s">
        <v>131</v>
      </c>
      <c r="B9" s="232">
        <f>'25基金收入执行'!C9</f>
        <v>6000</v>
      </c>
      <c r="C9" s="228">
        <v>74000</v>
      </c>
      <c r="D9" s="230">
        <f>IFERROR((C9-B9)/B9*100,)</f>
        <v>1133.33</v>
      </c>
      <c r="E9" s="247"/>
    </row>
    <row r="10" s="4" customFormat="1" ht="30" customHeight="1" spans="1:5">
      <c r="A10" s="249" t="s">
        <v>521</v>
      </c>
      <c r="B10" s="228"/>
      <c r="C10" s="228"/>
      <c r="D10" s="230"/>
      <c r="E10" s="250"/>
    </row>
    <row r="11" s="4" customFormat="1" ht="30" customHeight="1" spans="1:5">
      <c r="A11" s="249"/>
      <c r="B11" s="228"/>
      <c r="C11" s="228"/>
      <c r="D11" s="230"/>
      <c r="E11" s="250"/>
    </row>
    <row r="12" s="4" customFormat="1" ht="30" customHeight="1" spans="1:5">
      <c r="A12" s="249"/>
      <c r="B12" s="228"/>
      <c r="C12" s="228"/>
      <c r="D12" s="230"/>
      <c r="E12" s="250"/>
    </row>
    <row r="13" s="4" customFormat="1" ht="30" customHeight="1" spans="1:4">
      <c r="A13" s="251"/>
      <c r="B13" s="228"/>
      <c r="C13" s="228"/>
      <c r="D13" s="230"/>
    </row>
    <row r="14" s="4" customFormat="1" ht="30" customHeight="1" spans="1:4">
      <c r="A14" s="252" t="s">
        <v>132</v>
      </c>
      <c r="B14" s="253">
        <f>SUM(B4:B13)</f>
        <v>6793</v>
      </c>
      <c r="C14" s="228">
        <f>SUM(C4:C13)</f>
        <v>74800</v>
      </c>
      <c r="D14" s="230">
        <f>IFERROR((C14-B14)/B14*100,)</f>
        <v>1001.13</v>
      </c>
    </row>
    <row r="15" s="4" customFormat="1" ht="30" customHeight="1" spans="1:4">
      <c r="A15" s="249" t="s">
        <v>133</v>
      </c>
      <c r="B15" s="253">
        <f>'25基金收入执行'!C15</f>
        <v>79075</v>
      </c>
      <c r="C15" s="228">
        <v>28368</v>
      </c>
      <c r="D15" s="230">
        <f>IFERROR((C15-B15)/B15*100,)</f>
        <v>-64.13</v>
      </c>
    </row>
    <row r="16" s="4" customFormat="1" ht="30" customHeight="1" spans="1:4">
      <c r="A16" s="249" t="s">
        <v>134</v>
      </c>
      <c r="B16" s="253">
        <f>'25基金收入执行'!C16</f>
        <v>296108</v>
      </c>
      <c r="C16" s="229"/>
      <c r="D16" s="230">
        <f>IFERROR((C16-B16)/B16*100,)</f>
        <v>-100</v>
      </c>
    </row>
    <row r="17" s="4" customFormat="1" ht="30" customHeight="1" spans="1:4">
      <c r="A17" s="249" t="s">
        <v>135</v>
      </c>
      <c r="B17" s="253">
        <f>'25基金收入执行'!C17</f>
        <v>0</v>
      </c>
      <c r="C17" s="228">
        <f>'25基金支出执行'!B26</f>
        <v>5469</v>
      </c>
      <c r="D17" s="230">
        <f>IFERROR((C17-B17)/B17*100,)</f>
        <v>0</v>
      </c>
    </row>
    <row r="18" s="4" customFormat="1" ht="30" customHeight="1" spans="1:4">
      <c r="A18" s="251" t="s">
        <v>136</v>
      </c>
      <c r="B18" s="253">
        <f>'25基金收入执行'!C18</f>
        <v>56978</v>
      </c>
      <c r="C18" s="228">
        <v>53354</v>
      </c>
      <c r="D18" s="230">
        <f>IFERROR((C18-B18)/B18*100,)</f>
        <v>-6.36</v>
      </c>
    </row>
    <row r="19" s="4" customFormat="1" ht="30" customHeight="1" spans="1:4">
      <c r="A19" s="251"/>
      <c r="B19" s="253"/>
      <c r="C19" s="228"/>
      <c r="D19" s="230"/>
    </row>
    <row r="20" s="4" customFormat="1" ht="30" customHeight="1" spans="1:4">
      <c r="A20" s="251"/>
      <c r="B20" s="253"/>
      <c r="C20" s="228"/>
      <c r="D20" s="230"/>
    </row>
    <row r="21" s="4" customFormat="1" ht="30" customHeight="1" spans="1:4">
      <c r="A21" s="251"/>
      <c r="B21" s="253"/>
      <c r="C21" s="228"/>
      <c r="D21" s="230"/>
    </row>
    <row r="22" s="4" customFormat="1" ht="30" customHeight="1" spans="1:4">
      <c r="A22" s="251"/>
      <c r="B22" s="253"/>
      <c r="C22" s="228"/>
      <c r="D22" s="230"/>
    </row>
    <row r="23" s="4" customFormat="1" ht="30" customHeight="1" spans="1:4">
      <c r="A23" s="251"/>
      <c r="B23" s="253"/>
      <c r="C23" s="228"/>
      <c r="D23" s="230"/>
    </row>
    <row r="24" s="4" customFormat="1" ht="30" customHeight="1" spans="1:4">
      <c r="A24" s="238" t="s">
        <v>83</v>
      </c>
      <c r="B24" s="254">
        <f>B14+B15+B16+B17+B18</f>
        <v>438954</v>
      </c>
      <c r="C24" s="254">
        <f>C14+C15+C16+C17+C18</f>
        <v>161991</v>
      </c>
      <c r="D24" s="240">
        <f>IFERROR((C24-B24)/B24*100,)</f>
        <v>-63.1</v>
      </c>
    </row>
    <row r="25" s="4" customFormat="1" ht="12.75"/>
    <row r="26" s="4" customFormat="1" ht="12.75"/>
    <row r="27" s="4" customFormat="1" ht="12.75"/>
    <row r="28" s="4" customFormat="1" ht="12.75"/>
    <row r="29" s="4" customFormat="1" ht="12.75"/>
    <row r="30" s="4" customFormat="1" ht="12.75"/>
    <row r="31" s="4" customFormat="1" ht="12.75"/>
    <row r="32" s="4" customFormat="1" ht="12.75"/>
    <row r="33" s="4" customFormat="1" ht="12.75"/>
    <row r="34" s="4" customFormat="1" ht="12.75"/>
    <row r="35" s="4" customFormat="1" ht="12.75"/>
    <row r="36" s="4" customFormat="1" ht="12.75"/>
    <row r="37" s="4" customFormat="1" ht="12.75"/>
    <row r="38" s="4" customFormat="1" ht="12.75"/>
    <row r="39" s="4" customFormat="1" ht="12.75"/>
    <row r="40" s="4" customFormat="1" ht="12.75"/>
    <row r="41" s="4" customFormat="1" ht="12.75"/>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sheetData>
  <mergeCells count="1">
    <mergeCell ref="A1:D1"/>
  </mergeCells>
  <printOptions horizontalCentered="1"/>
  <pageMargins left="0.78740157480315" right="0.78740157480315" top="0.78740157480315" bottom="0.78740157480315" header="0.196850393700787" footer="0.31496062992126"/>
  <pageSetup paperSize="9" firstPageNumber="9" orientation="portrait" useFirstPageNumber="1"/>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89"/>
  <sheetViews>
    <sheetView workbookViewId="0">
      <pane xSplit="1" ySplit="3" topLeftCell="B11" activePane="bottomRight" state="frozen"/>
      <selection/>
      <selection pane="topRight"/>
      <selection pane="bottomLeft"/>
      <selection pane="bottomRight" activeCell="A1" sqref="A1:D28"/>
    </sheetView>
  </sheetViews>
  <sheetFormatPr defaultColWidth="9" defaultRowHeight="15.75" outlineLevelCol="3"/>
  <cols>
    <col min="1" max="1" width="30.875" style="222" customWidth="1"/>
    <col min="2" max="4" width="15.75" style="222" customWidth="1"/>
    <col min="5" max="5" width="11.625" style="222" customWidth="1"/>
    <col min="6" max="16384" width="9" style="222"/>
  </cols>
  <sheetData>
    <row r="1" s="220" customFormat="1" ht="30" customHeight="1" spans="1:4">
      <c r="A1" s="203" t="s">
        <v>522</v>
      </c>
      <c r="B1" s="203"/>
      <c r="C1" s="203"/>
      <c r="D1" s="203"/>
    </row>
    <row r="2" s="221" customFormat="1" ht="20.1" customHeight="1" spans="1:4">
      <c r="A2" s="223"/>
      <c r="B2" s="224"/>
      <c r="C2" s="224"/>
      <c r="D2" s="112" t="s">
        <v>1</v>
      </c>
    </row>
    <row r="3" s="221" customFormat="1" ht="30" customHeight="1" spans="1:4">
      <c r="A3" s="68" t="s">
        <v>231</v>
      </c>
      <c r="B3" s="225" t="s">
        <v>56</v>
      </c>
      <c r="C3" s="226" t="s">
        <v>475</v>
      </c>
      <c r="D3" s="70" t="s">
        <v>58</v>
      </c>
    </row>
    <row r="4" s="221" customFormat="1" ht="25.2" customHeight="1" spans="1:4">
      <c r="A4" s="227" t="s">
        <v>63</v>
      </c>
      <c r="B4" s="228"/>
      <c r="C4" s="229"/>
      <c r="D4" s="230"/>
    </row>
    <row r="5" s="221" customFormat="1" ht="25.2" customHeight="1" spans="1:4">
      <c r="A5" s="227" t="s">
        <v>64</v>
      </c>
      <c r="B5" s="228"/>
      <c r="C5" s="229"/>
      <c r="D5" s="230"/>
    </row>
    <row r="6" s="221" customFormat="1" ht="25.2" customHeight="1" spans="1:4">
      <c r="A6" s="227" t="s">
        <v>65</v>
      </c>
      <c r="B6" s="228"/>
      <c r="C6" s="229"/>
      <c r="D6" s="231"/>
    </row>
    <row r="7" s="221" customFormat="1" ht="25.2" customHeight="1" spans="1:4">
      <c r="A7" s="227" t="s">
        <v>66</v>
      </c>
      <c r="B7" s="228"/>
      <c r="C7" s="228"/>
      <c r="D7" s="230"/>
    </row>
    <row r="8" s="221" customFormat="1" ht="25.2" customHeight="1" spans="1:4">
      <c r="A8" s="227" t="s">
        <v>67</v>
      </c>
      <c r="B8" s="228"/>
      <c r="C8" s="229"/>
      <c r="D8" s="230"/>
    </row>
    <row r="9" s="221" customFormat="1" ht="25.2" customHeight="1" spans="1:4">
      <c r="A9" s="227" t="s">
        <v>68</v>
      </c>
      <c r="B9" s="228">
        <f>'25基金支出执行'!B9</f>
        <v>0</v>
      </c>
      <c r="C9" s="229"/>
      <c r="D9" s="230"/>
    </row>
    <row r="10" s="221" customFormat="1" ht="25.2" customHeight="1" spans="1:4">
      <c r="A10" s="227" t="s">
        <v>69</v>
      </c>
      <c r="B10" s="228">
        <f>'25基金支出执行'!B10</f>
        <v>76925</v>
      </c>
      <c r="C10" s="232">
        <v>28550</v>
      </c>
      <c r="D10" s="230">
        <f>IFERROR((C10-B10)/B10*100,)</f>
        <v>-62.89</v>
      </c>
    </row>
    <row r="11" s="221" customFormat="1" ht="25.2" customHeight="1" spans="1:4">
      <c r="A11" s="227" t="s">
        <v>70</v>
      </c>
      <c r="B11" s="228">
        <f>'25基金支出执行'!B11</f>
        <v>87</v>
      </c>
      <c r="C11" s="229"/>
      <c r="D11" s="230">
        <f t="shared" ref="D11:D28" si="0">IFERROR((C11-B11)/B11*100,)</f>
        <v>-100</v>
      </c>
    </row>
    <row r="12" s="221" customFormat="1" ht="25.2" customHeight="1" spans="1:4">
      <c r="A12" s="227" t="s">
        <v>71</v>
      </c>
      <c r="B12" s="228">
        <f>'25基金支出执行'!B12</f>
        <v>0</v>
      </c>
      <c r="C12" s="229"/>
      <c r="D12" s="230">
        <f t="shared" si="0"/>
        <v>0</v>
      </c>
    </row>
    <row r="13" s="221" customFormat="1" ht="25.2" customHeight="1" spans="1:4">
      <c r="A13" s="227" t="s">
        <v>138</v>
      </c>
      <c r="B13" s="228">
        <f>'25基金支出执行'!B13</f>
        <v>0</v>
      </c>
      <c r="C13" s="228">
        <v>3162</v>
      </c>
      <c r="D13" s="230">
        <f t="shared" si="0"/>
        <v>0</v>
      </c>
    </row>
    <row r="14" s="221" customFormat="1" ht="25.2" customHeight="1" spans="1:4">
      <c r="A14" s="227" t="s">
        <v>76</v>
      </c>
      <c r="B14" s="228">
        <f>'25基金支出执行'!B14</f>
        <v>0</v>
      </c>
      <c r="C14" s="228"/>
      <c r="D14" s="230">
        <f t="shared" si="0"/>
        <v>0</v>
      </c>
    </row>
    <row r="15" s="221" customFormat="1" ht="25.2" customHeight="1" spans="1:4">
      <c r="A15" s="227" t="s">
        <v>77</v>
      </c>
      <c r="B15" s="228">
        <f>'25基金支出执行'!B15</f>
        <v>0</v>
      </c>
      <c r="C15" s="228"/>
      <c r="D15" s="230">
        <f t="shared" si="0"/>
        <v>0</v>
      </c>
    </row>
    <row r="16" s="221" customFormat="1" ht="25.2" customHeight="1" spans="1:4">
      <c r="A16" s="227" t="s">
        <v>79</v>
      </c>
      <c r="B16" s="228">
        <f>'25基金支出执行'!B16</f>
        <v>0</v>
      </c>
      <c r="C16" s="228"/>
      <c r="D16" s="230">
        <f t="shared" si="0"/>
        <v>0</v>
      </c>
    </row>
    <row r="17" s="221" customFormat="1" ht="25.2" customHeight="1" spans="1:4">
      <c r="A17" s="227" t="s">
        <v>80</v>
      </c>
      <c r="B17" s="228">
        <f>'25基金支出执行'!B17</f>
        <v>148681</v>
      </c>
      <c r="C17" s="228">
        <v>50516</v>
      </c>
      <c r="D17" s="230">
        <f t="shared" si="0"/>
        <v>-66.02</v>
      </c>
    </row>
    <row r="18" s="221" customFormat="1" ht="25.2" customHeight="1" spans="1:4">
      <c r="A18" s="227" t="s">
        <v>139</v>
      </c>
      <c r="B18" s="228">
        <f>'25基金支出执行'!B18</f>
        <v>41173</v>
      </c>
      <c r="C18" s="228">
        <v>46243</v>
      </c>
      <c r="D18" s="230">
        <f t="shared" si="0"/>
        <v>12.31</v>
      </c>
    </row>
    <row r="19" s="221" customFormat="1" ht="25.2" customHeight="1" spans="1:4">
      <c r="A19" s="233" t="s">
        <v>140</v>
      </c>
      <c r="B19" s="234">
        <f>SUM(B4:B18)</f>
        <v>266866</v>
      </c>
      <c r="C19" s="234">
        <f>SUM(C4:C18)</f>
        <v>128471</v>
      </c>
      <c r="D19" s="235">
        <f t="shared" si="0"/>
        <v>-51.86</v>
      </c>
    </row>
    <row r="20" s="221" customFormat="1" ht="25.2" customHeight="1" spans="1:4">
      <c r="A20" s="233"/>
      <c r="B20" s="228"/>
      <c r="C20" s="228"/>
      <c r="D20" s="230">
        <f t="shared" si="0"/>
        <v>0</v>
      </c>
    </row>
    <row r="21" s="221" customFormat="1" ht="25.2" customHeight="1" spans="1:4">
      <c r="A21" s="236" t="s">
        <v>141</v>
      </c>
      <c r="B21" s="228">
        <f>B22+B23+B24</f>
        <v>12000</v>
      </c>
      <c r="C21" s="228">
        <f>C22+C23+C24</f>
        <v>27000</v>
      </c>
      <c r="D21" s="230">
        <f t="shared" si="0"/>
        <v>125</v>
      </c>
    </row>
    <row r="22" s="221" customFormat="1" ht="25.2" customHeight="1" spans="1:4">
      <c r="A22" s="227" t="s">
        <v>142</v>
      </c>
      <c r="B22" s="228">
        <f>'25基金支出执行'!B22</f>
        <v>0</v>
      </c>
      <c r="C22" s="228"/>
      <c r="D22" s="230">
        <f t="shared" si="0"/>
        <v>0</v>
      </c>
    </row>
    <row r="23" s="221" customFormat="1" ht="25.2" customHeight="1" spans="1:4">
      <c r="A23" s="227" t="s">
        <v>143</v>
      </c>
      <c r="B23" s="228">
        <f>'25基金支出执行'!B23</f>
        <v>12000</v>
      </c>
      <c r="C23" s="228">
        <v>27000</v>
      </c>
      <c r="D23" s="230">
        <f t="shared" si="0"/>
        <v>125</v>
      </c>
    </row>
    <row r="24" s="221" customFormat="1" ht="25.2" customHeight="1" spans="1:4">
      <c r="A24" s="227" t="s">
        <v>144</v>
      </c>
      <c r="B24" s="228">
        <f>'25基金支出执行'!B24</f>
        <v>0</v>
      </c>
      <c r="C24" s="229"/>
      <c r="D24" s="230">
        <f t="shared" si="0"/>
        <v>0</v>
      </c>
    </row>
    <row r="25" s="221" customFormat="1" ht="25.2" customHeight="1" spans="1:4">
      <c r="A25" s="227" t="s">
        <v>145</v>
      </c>
      <c r="B25" s="228">
        <f>'25基金支出执行'!B25</f>
        <v>154619</v>
      </c>
      <c r="C25" s="228">
        <v>6364</v>
      </c>
      <c r="D25" s="230">
        <f t="shared" si="0"/>
        <v>-95.88</v>
      </c>
    </row>
    <row r="26" s="221" customFormat="1" ht="25.2" customHeight="1" spans="1:4">
      <c r="A26" s="227" t="s">
        <v>146</v>
      </c>
      <c r="B26" s="228">
        <f>'25基金支出执行'!B26</f>
        <v>5469</v>
      </c>
      <c r="C26" s="228">
        <v>156</v>
      </c>
      <c r="D26" s="230">
        <f t="shared" si="0"/>
        <v>-97.15</v>
      </c>
    </row>
    <row r="27" s="221" customFormat="1" ht="25.2" customHeight="1" spans="1:4">
      <c r="A27" s="237"/>
      <c r="B27" s="228"/>
      <c r="C27" s="228"/>
      <c r="D27" s="230">
        <f t="shared" si="0"/>
        <v>0</v>
      </c>
    </row>
    <row r="28" s="221" customFormat="1" ht="25.2" customHeight="1" spans="1:4">
      <c r="A28" s="238" t="s">
        <v>83</v>
      </c>
      <c r="B28" s="239">
        <f>B19+B21+B25+B26</f>
        <v>438954</v>
      </c>
      <c r="C28" s="239">
        <f>C19+C21+C25+C26</f>
        <v>161991</v>
      </c>
      <c r="D28" s="240">
        <f t="shared" si="0"/>
        <v>-63.1</v>
      </c>
    </row>
    <row r="29" s="221" customFormat="1" ht="31.5" customHeight="1" spans="1:4">
      <c r="A29" s="241"/>
      <c r="B29" s="241"/>
      <c r="C29" s="241"/>
      <c r="D29" s="241"/>
    </row>
    <row r="30" s="221" customFormat="1" ht="12.75"/>
    <row r="31" s="221" customFormat="1" ht="12.75" hidden="1" spans="2:3">
      <c r="B31" s="242">
        <f>B28-'26基金收入预算'!B24</f>
        <v>0</v>
      </c>
      <c r="C31" s="242"/>
    </row>
    <row r="32" s="221" customFormat="1" ht="12.75"/>
    <row r="33" s="221" customFormat="1" ht="12.75"/>
    <row r="34" s="221" customFormat="1" ht="12.75"/>
    <row r="35" s="221" customFormat="1" ht="12.75"/>
    <row r="36" s="221" customFormat="1" ht="12.75"/>
    <row r="37" s="221" customFormat="1" ht="12.75"/>
    <row r="38" s="221" customFormat="1" ht="12.75"/>
    <row r="39" s="221" customFormat="1" ht="12.75"/>
    <row r="40" s="221" customFormat="1" ht="12.75"/>
    <row r="41" s="221" customFormat="1" ht="12.75"/>
    <row r="42" s="221" customFormat="1" ht="12.75"/>
    <row r="43" s="221" customFormat="1" ht="12.75"/>
    <row r="44" s="221" customFormat="1" ht="12.75"/>
    <row r="45" s="221" customFormat="1" ht="12.75"/>
    <row r="46" s="221" customFormat="1" ht="12.75"/>
    <row r="47" s="221" customFormat="1" ht="12.75"/>
    <row r="48" s="221" customFormat="1" ht="12.75"/>
    <row r="49" s="221" customFormat="1" ht="12.75"/>
    <row r="50" s="221" customFormat="1" ht="12.75"/>
    <row r="51" s="221" customFormat="1" ht="12.75"/>
    <row r="52" s="221" customFormat="1" ht="12.75"/>
    <row r="53" s="221" customFormat="1" ht="12.75"/>
    <row r="54" s="221" customFormat="1" ht="12.75"/>
    <row r="55" s="221" customFormat="1" ht="12.75"/>
    <row r="56" s="221" customFormat="1" ht="12.75"/>
    <row r="57" s="221" customFormat="1" ht="12.75"/>
    <row r="58" s="221" customFormat="1" ht="12.75"/>
    <row r="59" s="221" customFormat="1" ht="12.75"/>
    <row r="60" s="221" customFormat="1" ht="12.75"/>
    <row r="61" s="221" customFormat="1" ht="12.75"/>
    <row r="62" s="221" customFormat="1" ht="12.75"/>
    <row r="63" s="221" customFormat="1" ht="12.75"/>
    <row r="64" s="221" customFormat="1" ht="12.75"/>
    <row r="65" s="221" customFormat="1" ht="12.75"/>
    <row r="66" s="221" customFormat="1" ht="12.75"/>
    <row r="67" s="221" customFormat="1" ht="12.75"/>
    <row r="68" s="221" customFormat="1" ht="12.75"/>
    <row r="69" s="221" customFormat="1" ht="12.75"/>
    <row r="70" s="221" customFormat="1" ht="12.75"/>
    <row r="71" s="221" customFormat="1" ht="12.75"/>
    <row r="72" s="221" customFormat="1" ht="12.75"/>
    <row r="73" s="221" customFormat="1" ht="12.75"/>
    <row r="74" s="221" customFormat="1" ht="12.75"/>
    <row r="75" s="221" customFormat="1" ht="12.75"/>
    <row r="76" s="221" customFormat="1" ht="12.75"/>
    <row r="77" s="221" customFormat="1" ht="12.75"/>
    <row r="78" s="221" customFormat="1" ht="12.75"/>
    <row r="79" s="221" customFormat="1" ht="12.75"/>
    <row r="80" s="221" customFormat="1" ht="12.75"/>
    <row r="81" s="221" customFormat="1" ht="12.75"/>
    <row r="82" s="221" customFormat="1" ht="12.75"/>
    <row r="83" s="221" customFormat="1" ht="12.75"/>
    <row r="84" s="221" customFormat="1" ht="12.75"/>
    <row r="85" s="221" customFormat="1" ht="12.75"/>
    <row r="86" s="221" customFormat="1" ht="12.75"/>
    <row r="87" s="221" customFormat="1" ht="12.75"/>
    <row r="88" s="221" customFormat="1" ht="12.75"/>
    <row r="89" s="221" customFormat="1" ht="12.75"/>
  </sheetData>
  <mergeCells count="2">
    <mergeCell ref="A1:D1"/>
    <mergeCell ref="A29:D29"/>
  </mergeCells>
  <printOptions horizontalCentered="1"/>
  <pageMargins left="0.78740157480315" right="0.78740157480315" top="0.78740157480315" bottom="0.78740157480315" header="0.196850393700787" footer="0.31496062992126"/>
  <pageSetup paperSize="9" firstPageNumber="10" orientation="portrait" useFirstPageNumber="1"/>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1"/>
  <sheetViews>
    <sheetView zoomScale="120" zoomScaleNormal="120" workbookViewId="0">
      <pane xSplit="1" ySplit="3" topLeftCell="B19" activePane="bottomRight" state="frozen"/>
      <selection/>
      <selection pane="topRight"/>
      <selection pane="bottomLeft"/>
      <selection pane="bottomRight" activeCell="J27" sqref="J27"/>
    </sheetView>
  </sheetViews>
  <sheetFormatPr defaultColWidth="9" defaultRowHeight="15.75" outlineLevelCol="5"/>
  <cols>
    <col min="1" max="1" width="28.375" style="222" customWidth="1"/>
    <col min="2" max="2" width="8.3" style="457" hidden="1" customWidth="1"/>
    <col min="3" max="3" width="17.1" style="222" customWidth="1"/>
    <col min="4" max="5" width="14.875" style="222" customWidth="1"/>
    <col min="6" max="16384" width="9" style="222"/>
  </cols>
  <sheetData>
    <row r="1" s="220" customFormat="1" ht="30" customHeight="1" spans="1:5">
      <c r="A1" s="203" t="s">
        <v>53</v>
      </c>
      <c r="B1" s="203"/>
      <c r="C1" s="203"/>
      <c r="D1" s="203"/>
      <c r="E1" s="203"/>
    </row>
    <row r="2" s="221" customFormat="1" ht="20.1" customHeight="1" spans="2:5">
      <c r="B2" s="109"/>
      <c r="E2" s="112" t="s">
        <v>1</v>
      </c>
    </row>
    <row r="3" s="221" customFormat="1" ht="30" customHeight="1" spans="1:5">
      <c r="A3" s="68" t="s">
        <v>54</v>
      </c>
      <c r="B3" s="458" t="s">
        <v>55</v>
      </c>
      <c r="C3" s="459" t="s">
        <v>56</v>
      </c>
      <c r="D3" s="439" t="s">
        <v>57</v>
      </c>
      <c r="E3" s="70" t="s">
        <v>58</v>
      </c>
    </row>
    <row r="4" s="221" customFormat="1" ht="22.5" customHeight="1" spans="1:6">
      <c r="A4" s="460" t="s">
        <v>59</v>
      </c>
      <c r="B4" s="320">
        <v>201</v>
      </c>
      <c r="C4" s="74">
        <v>12096</v>
      </c>
      <c r="D4" s="74">
        <v>19116</v>
      </c>
      <c r="E4" s="461">
        <f>IFERROR((C4-D4)/D4*100,)</f>
        <v>-36.72</v>
      </c>
      <c r="F4" s="462"/>
    </row>
    <row r="5" s="221" customFormat="1" ht="22.5" customHeight="1" spans="1:6">
      <c r="A5" s="460" t="s">
        <v>60</v>
      </c>
      <c r="B5" s="320">
        <v>202</v>
      </c>
      <c r="C5" s="463">
        <v>0</v>
      </c>
      <c r="D5" s="74">
        <v>0</v>
      </c>
      <c r="E5" s="461">
        <f>IFERROR((C5-D5)/D5*100,)</f>
        <v>0</v>
      </c>
      <c r="F5" s="462"/>
    </row>
    <row r="6" s="221" customFormat="1" ht="22.5" customHeight="1" spans="1:6">
      <c r="A6" s="460" t="s">
        <v>61</v>
      </c>
      <c r="B6" s="320">
        <v>203</v>
      </c>
      <c r="C6" s="463">
        <v>590</v>
      </c>
      <c r="D6" s="74">
        <v>14</v>
      </c>
      <c r="E6" s="461">
        <f t="shared" ref="E6:E28" si="0">IFERROR((C6-D6)/D6*100,)</f>
        <v>4114.29</v>
      </c>
      <c r="F6" s="462"/>
    </row>
    <row r="7" s="221" customFormat="1" ht="22.5" customHeight="1" spans="1:6">
      <c r="A7" s="460" t="s">
        <v>62</v>
      </c>
      <c r="B7" s="320">
        <v>204</v>
      </c>
      <c r="C7" s="74">
        <v>1808</v>
      </c>
      <c r="D7" s="74">
        <v>2529</v>
      </c>
      <c r="E7" s="461">
        <f t="shared" si="0"/>
        <v>-28.51</v>
      </c>
      <c r="F7" s="462"/>
    </row>
    <row r="8" s="221" customFormat="1" ht="22.5" customHeight="1" spans="1:6">
      <c r="A8" s="460" t="s">
        <v>63</v>
      </c>
      <c r="B8" s="320">
        <v>205</v>
      </c>
      <c r="C8" s="74">
        <v>214</v>
      </c>
      <c r="D8" s="74">
        <v>324</v>
      </c>
      <c r="E8" s="461">
        <f t="shared" si="0"/>
        <v>-33.95</v>
      </c>
      <c r="F8" s="462"/>
    </row>
    <row r="9" s="221" customFormat="1" ht="22.5" customHeight="1" spans="1:6">
      <c r="A9" s="460" t="s">
        <v>64</v>
      </c>
      <c r="B9" s="320">
        <v>206</v>
      </c>
      <c r="C9" s="74">
        <v>8650</v>
      </c>
      <c r="D9" s="74">
        <v>9992</v>
      </c>
      <c r="E9" s="461">
        <f t="shared" si="0"/>
        <v>-13.43</v>
      </c>
      <c r="F9" s="462"/>
    </row>
    <row r="10" s="221" customFormat="1" ht="22.5" customHeight="1" spans="1:6">
      <c r="A10" s="460" t="s">
        <v>65</v>
      </c>
      <c r="B10" s="320">
        <v>207</v>
      </c>
      <c r="C10" s="74">
        <v>2395</v>
      </c>
      <c r="D10" s="74">
        <v>3951</v>
      </c>
      <c r="E10" s="461">
        <f t="shared" si="0"/>
        <v>-39.38</v>
      </c>
      <c r="F10" s="462"/>
    </row>
    <row r="11" s="221" customFormat="1" ht="22.5" customHeight="1" spans="1:6">
      <c r="A11" s="460" t="s">
        <v>66</v>
      </c>
      <c r="B11" s="320">
        <v>208</v>
      </c>
      <c r="C11" s="74">
        <v>863</v>
      </c>
      <c r="D11" s="74">
        <v>7550</v>
      </c>
      <c r="E11" s="461">
        <f t="shared" si="0"/>
        <v>-88.57</v>
      </c>
      <c r="F11" s="462"/>
    </row>
    <row r="12" s="221" customFormat="1" ht="22.5" customHeight="1" spans="1:6">
      <c r="A12" s="460" t="s">
        <v>67</v>
      </c>
      <c r="B12" s="320">
        <v>210</v>
      </c>
      <c r="C12" s="74">
        <v>1560</v>
      </c>
      <c r="D12" s="74">
        <v>6616</v>
      </c>
      <c r="E12" s="461">
        <f t="shared" si="0"/>
        <v>-76.42</v>
      </c>
      <c r="F12" s="462"/>
    </row>
    <row r="13" s="221" customFormat="1" ht="22.5" customHeight="1" spans="1:6">
      <c r="A13" s="460" t="s">
        <v>68</v>
      </c>
      <c r="B13" s="320">
        <v>211</v>
      </c>
      <c r="C13" s="74">
        <v>1404</v>
      </c>
      <c r="D13" s="74">
        <v>3009</v>
      </c>
      <c r="E13" s="461">
        <f t="shared" si="0"/>
        <v>-53.34</v>
      </c>
      <c r="F13" s="462"/>
    </row>
    <row r="14" s="221" customFormat="1" ht="22.5" customHeight="1" spans="1:6">
      <c r="A14" s="460" t="s">
        <v>69</v>
      </c>
      <c r="B14" s="320">
        <v>212</v>
      </c>
      <c r="C14" s="74">
        <v>6970</v>
      </c>
      <c r="D14" s="74">
        <v>14007</v>
      </c>
      <c r="E14" s="461">
        <f t="shared" si="0"/>
        <v>-50.24</v>
      </c>
      <c r="F14" s="462"/>
    </row>
    <row r="15" s="221" customFormat="1" ht="22.5" customHeight="1" spans="1:6">
      <c r="A15" s="460" t="s">
        <v>70</v>
      </c>
      <c r="B15" s="320">
        <v>213</v>
      </c>
      <c r="C15" s="74">
        <v>1572</v>
      </c>
      <c r="D15" s="74">
        <v>8417</v>
      </c>
      <c r="E15" s="461">
        <f t="shared" si="0"/>
        <v>-81.32</v>
      </c>
      <c r="F15" s="462"/>
    </row>
    <row r="16" s="221" customFormat="1" ht="22.5" customHeight="1" spans="1:6">
      <c r="A16" s="460" t="s">
        <v>71</v>
      </c>
      <c r="B16" s="320">
        <v>214</v>
      </c>
      <c r="C16" s="463">
        <v>300</v>
      </c>
      <c r="D16" s="74">
        <v>442</v>
      </c>
      <c r="E16" s="461">
        <f t="shared" si="0"/>
        <v>-32.13</v>
      </c>
      <c r="F16" s="462"/>
    </row>
    <row r="17" s="221" customFormat="1" ht="22.5" customHeight="1" spans="1:6">
      <c r="A17" s="460" t="s">
        <v>72</v>
      </c>
      <c r="B17" s="320">
        <v>215</v>
      </c>
      <c r="C17" s="74">
        <v>3952</v>
      </c>
      <c r="D17" s="74">
        <v>3326</v>
      </c>
      <c r="E17" s="461">
        <f t="shared" si="0"/>
        <v>18.82</v>
      </c>
      <c r="F17" s="462"/>
    </row>
    <row r="18" s="221" customFormat="1" ht="22.5" customHeight="1" spans="1:6">
      <c r="A18" s="460" t="s">
        <v>73</v>
      </c>
      <c r="B18" s="320">
        <v>216</v>
      </c>
      <c r="C18" s="463">
        <v>1164</v>
      </c>
      <c r="D18" s="74">
        <v>997</v>
      </c>
      <c r="E18" s="461">
        <f t="shared" si="0"/>
        <v>16.75</v>
      </c>
      <c r="F18" s="462"/>
    </row>
    <row r="19" s="221" customFormat="1" ht="22.5" customHeight="1" spans="1:6">
      <c r="A19" s="460" t="s">
        <v>74</v>
      </c>
      <c r="B19" s="320">
        <v>217</v>
      </c>
      <c r="C19" s="463">
        <v>57</v>
      </c>
      <c r="D19" s="74">
        <v>175</v>
      </c>
      <c r="E19" s="461">
        <f t="shared" si="0"/>
        <v>-67.43</v>
      </c>
      <c r="F19" s="462"/>
    </row>
    <row r="20" s="221" customFormat="1" ht="22.5" customHeight="1" spans="1:6">
      <c r="A20" s="460" t="s">
        <v>75</v>
      </c>
      <c r="B20" s="320">
        <v>219</v>
      </c>
      <c r="C20" s="463">
        <v>1074</v>
      </c>
      <c r="D20" s="74">
        <v>0</v>
      </c>
      <c r="E20" s="461">
        <f t="shared" si="0"/>
        <v>0</v>
      </c>
      <c r="F20" s="462"/>
    </row>
    <row r="21" s="221" customFormat="1" ht="22.5" customHeight="1" spans="1:6">
      <c r="A21" s="460" t="s">
        <v>76</v>
      </c>
      <c r="B21" s="320">
        <v>220</v>
      </c>
      <c r="C21" s="74">
        <v>1635</v>
      </c>
      <c r="D21" s="74">
        <v>287</v>
      </c>
      <c r="E21" s="461">
        <f t="shared" si="0"/>
        <v>469.69</v>
      </c>
      <c r="F21" s="462"/>
    </row>
    <row r="22" s="221" customFormat="1" ht="22.5" customHeight="1" spans="1:6">
      <c r="A22" s="460" t="s">
        <v>77</v>
      </c>
      <c r="B22" s="320">
        <v>221</v>
      </c>
      <c r="C22" s="74">
        <v>23</v>
      </c>
      <c r="D22" s="74">
        <v>1950</v>
      </c>
      <c r="E22" s="461">
        <f t="shared" si="0"/>
        <v>-98.82</v>
      </c>
      <c r="F22" s="462"/>
    </row>
    <row r="23" s="221" customFormat="1" ht="22.5" customHeight="1" spans="1:6">
      <c r="A23" s="460" t="s">
        <v>78</v>
      </c>
      <c r="B23" s="320">
        <v>222</v>
      </c>
      <c r="C23" s="463">
        <v>1466</v>
      </c>
      <c r="D23" s="74">
        <v>0</v>
      </c>
      <c r="E23" s="461">
        <f t="shared" si="0"/>
        <v>0</v>
      </c>
      <c r="F23" s="462"/>
    </row>
    <row r="24" s="221" customFormat="1" ht="22.5" customHeight="1" spans="1:6">
      <c r="A24" s="460" t="s">
        <v>79</v>
      </c>
      <c r="B24" s="320">
        <v>224</v>
      </c>
      <c r="C24" s="463"/>
      <c r="D24" s="74">
        <v>1743</v>
      </c>
      <c r="E24" s="461">
        <f t="shared" si="0"/>
        <v>-100</v>
      </c>
      <c r="F24" s="462"/>
    </row>
    <row r="25" s="221" customFormat="1" ht="22.5" customHeight="1" spans="1:6">
      <c r="A25" s="464" t="s">
        <v>80</v>
      </c>
      <c r="B25" s="320">
        <v>232</v>
      </c>
      <c r="C25" s="74">
        <v>8707</v>
      </c>
      <c r="D25" s="74">
        <v>2442</v>
      </c>
      <c r="E25" s="461">
        <f t="shared" si="0"/>
        <v>256.55</v>
      </c>
      <c r="F25" s="462"/>
    </row>
    <row r="26" s="221" customFormat="1" ht="22.5" customHeight="1" spans="1:6">
      <c r="A26" s="460" t="s">
        <v>81</v>
      </c>
      <c r="B26" s="320">
        <v>229</v>
      </c>
      <c r="C26" s="74">
        <v>5584</v>
      </c>
      <c r="D26" s="74">
        <v>5545</v>
      </c>
      <c r="E26" s="461">
        <f t="shared" si="0"/>
        <v>0.7</v>
      </c>
      <c r="F26" s="462"/>
    </row>
    <row r="27" s="221" customFormat="1" ht="22.5" customHeight="1" spans="1:6">
      <c r="A27" s="460"/>
      <c r="B27" s="465"/>
      <c r="C27" s="74"/>
      <c r="D27" s="466"/>
      <c r="E27" s="461"/>
      <c r="F27" s="462"/>
    </row>
    <row r="28" s="221" customFormat="1" ht="22.5" customHeight="1" spans="1:5">
      <c r="A28" s="297" t="s">
        <v>82</v>
      </c>
      <c r="B28" s="467"/>
      <c r="C28" s="468">
        <f>SUM(C4:C27)</f>
        <v>62084</v>
      </c>
      <c r="D28" s="468">
        <f>SUM(D4:D27)</f>
        <v>92432</v>
      </c>
      <c r="E28" s="469">
        <f t="shared" si="0"/>
        <v>-32.83</v>
      </c>
    </row>
    <row r="29" s="221" customFormat="1" ht="22.5" customHeight="1" spans="1:5">
      <c r="A29" s="296"/>
      <c r="B29" s="470"/>
      <c r="C29" s="463"/>
      <c r="D29" s="466"/>
      <c r="E29" s="469"/>
    </row>
    <row r="30" s="221" customFormat="1" ht="22.5" customHeight="1" spans="1:5">
      <c r="A30" s="296"/>
      <c r="B30" s="470"/>
      <c r="C30" s="463"/>
      <c r="D30" s="466"/>
      <c r="E30" s="469"/>
    </row>
    <row r="31" s="221" customFormat="1" ht="22.5" customHeight="1" spans="1:5">
      <c r="A31" s="238" t="s">
        <v>83</v>
      </c>
      <c r="B31" s="471"/>
      <c r="C31" s="472">
        <f>SUM(C28:C30)</f>
        <v>62084</v>
      </c>
      <c r="D31" s="472">
        <f>SUM(D28:D30)</f>
        <v>92432</v>
      </c>
      <c r="E31" s="473">
        <f>IFERROR((C31-D31)/D31*100,)</f>
        <v>-32.83</v>
      </c>
    </row>
    <row r="32" s="221" customFormat="1" ht="21.95" customHeight="1" spans="1:5">
      <c r="A32" s="474"/>
      <c r="B32" s="475"/>
      <c r="C32" s="474"/>
      <c r="D32" s="474"/>
      <c r="E32" s="474"/>
    </row>
    <row r="33" s="221" customFormat="1" ht="21.95" customHeight="1" spans="2:2">
      <c r="B33" s="109"/>
    </row>
    <row r="34" s="221" customFormat="1" ht="21.95" customHeight="1" spans="2:2">
      <c r="B34" s="109"/>
    </row>
    <row r="35" s="221" customFormat="1" ht="21.95" customHeight="1" spans="2:2">
      <c r="B35" s="109"/>
    </row>
    <row r="36" s="221" customFormat="1" ht="12.75" spans="2:2">
      <c r="B36" s="109"/>
    </row>
    <row r="37" s="221" customFormat="1" ht="12.75" spans="2:2">
      <c r="B37" s="109"/>
    </row>
    <row r="38" s="221" customFormat="1" ht="12.75" spans="2:2">
      <c r="B38" s="109"/>
    </row>
    <row r="39" s="221" customFormat="1" ht="12.75" spans="2:2">
      <c r="B39" s="109"/>
    </row>
    <row r="40" s="221" customFormat="1" ht="12.75" spans="2:2">
      <c r="B40" s="109"/>
    </row>
    <row r="41" s="221" customFormat="1" ht="12.75" spans="2:2">
      <c r="B41" s="109"/>
    </row>
    <row r="42" s="221" customFormat="1" ht="12.75" spans="2:2">
      <c r="B42" s="109"/>
    </row>
    <row r="43" s="221" customFormat="1" ht="12.75" spans="2:2">
      <c r="B43" s="109"/>
    </row>
    <row r="44" s="221" customFormat="1" ht="12.75" spans="2:2">
      <c r="B44" s="109"/>
    </row>
    <row r="45" s="221" customFormat="1" ht="12.75" spans="1:2">
      <c r="A45" s="109"/>
      <c r="B45" s="109"/>
    </row>
    <row r="46" s="221" customFormat="1" ht="12.75" spans="2:2">
      <c r="B46" s="109"/>
    </row>
    <row r="47" s="221" customFormat="1" ht="12.75" spans="2:2">
      <c r="B47" s="109"/>
    </row>
    <row r="48" s="221" customFormat="1" ht="12.75" spans="2:2">
      <c r="B48" s="109"/>
    </row>
    <row r="49" s="221" customFormat="1" ht="12.75" spans="2:2">
      <c r="B49" s="109"/>
    </row>
    <row r="50" s="221" customFormat="1" ht="12.75" spans="2:2">
      <c r="B50" s="109"/>
    </row>
    <row r="51" s="221" customFormat="1" ht="12.75" spans="2:2">
      <c r="B51" s="109"/>
    </row>
    <row r="52" s="221" customFormat="1" ht="12.75" spans="2:2">
      <c r="B52" s="109"/>
    </row>
    <row r="53" s="221" customFormat="1" ht="12.75" spans="2:2">
      <c r="B53" s="109"/>
    </row>
    <row r="54" s="221" customFormat="1" ht="12.75" spans="2:2">
      <c r="B54" s="109"/>
    </row>
    <row r="55" s="221" customFormat="1" ht="12.75" spans="2:2">
      <c r="B55" s="109"/>
    </row>
    <row r="56" s="221" customFormat="1" ht="12.75" spans="2:2">
      <c r="B56" s="109"/>
    </row>
    <row r="57" s="221" customFormat="1" ht="12.75" spans="2:2">
      <c r="B57" s="109"/>
    </row>
    <row r="58" s="221" customFormat="1" ht="12.75" spans="2:2">
      <c r="B58" s="109"/>
    </row>
    <row r="59" s="221" customFormat="1" ht="12.75" spans="2:2">
      <c r="B59" s="109"/>
    </row>
    <row r="60" s="221" customFormat="1" ht="12.75" spans="2:2">
      <c r="B60" s="109"/>
    </row>
    <row r="61" s="221" customFormat="1" ht="12.75" spans="2:2">
      <c r="B61" s="109"/>
    </row>
    <row r="62" s="221" customFormat="1" ht="12.75" spans="2:2">
      <c r="B62" s="109"/>
    </row>
    <row r="63" s="221" customFormat="1" ht="12.75" spans="2:2">
      <c r="B63" s="109"/>
    </row>
    <row r="64" s="221" customFormat="1" ht="12.75" spans="2:2">
      <c r="B64" s="109"/>
    </row>
    <row r="65" s="221" customFormat="1" ht="12.75" spans="2:2">
      <c r="B65" s="109"/>
    </row>
    <row r="66" s="221" customFormat="1" ht="12.75" spans="2:2">
      <c r="B66" s="109"/>
    </row>
    <row r="67" s="221" customFormat="1" ht="12.75" spans="2:2">
      <c r="B67" s="109"/>
    </row>
    <row r="68" s="221" customFormat="1" ht="12.75" spans="2:2">
      <c r="B68" s="109"/>
    </row>
    <row r="69" s="221" customFormat="1" ht="12.75" spans="2:2">
      <c r="B69" s="109"/>
    </row>
    <row r="70" s="221" customFormat="1" ht="12.75" spans="2:2">
      <c r="B70" s="109"/>
    </row>
    <row r="71" s="221" customFormat="1" ht="12.75" spans="2:2">
      <c r="B71" s="109"/>
    </row>
    <row r="72" s="221" customFormat="1" ht="12.75" spans="2:2">
      <c r="B72" s="109"/>
    </row>
    <row r="73" s="221" customFormat="1" ht="12.75" spans="2:2">
      <c r="B73" s="109"/>
    </row>
    <row r="74" s="221" customFormat="1" ht="12.75" spans="2:2">
      <c r="B74" s="109"/>
    </row>
    <row r="75" s="221" customFormat="1" ht="12.75" spans="2:2">
      <c r="B75" s="109"/>
    </row>
    <row r="76" s="221" customFormat="1" ht="12.75" spans="2:2">
      <c r="B76" s="109"/>
    </row>
    <row r="77" s="221" customFormat="1" ht="12.75" spans="2:2">
      <c r="B77" s="109"/>
    </row>
    <row r="78" s="221" customFormat="1" ht="12.75" spans="2:2">
      <c r="B78" s="109"/>
    </row>
    <row r="79" s="221" customFormat="1" ht="12.75" spans="2:2">
      <c r="B79" s="109"/>
    </row>
    <row r="80" s="221" customFormat="1" ht="12.75" spans="2:2">
      <c r="B80" s="109"/>
    </row>
    <row r="81" s="221" customFormat="1" ht="12.75" spans="2:2">
      <c r="B81" s="109"/>
    </row>
  </sheetData>
  <mergeCells count="1">
    <mergeCell ref="A1:E1"/>
  </mergeCells>
  <printOptions horizontalCentered="1"/>
  <pageMargins left="0.78740157480315" right="0.78740157480315" top="0.78740157480315" bottom="0.78740157480315" header="0.196850393700787" footer="0.31496062992126"/>
  <pageSetup paperSize="9" firstPageNumber="2" orientation="portrait" blackAndWhite="1" useFirstPageNumber="1"/>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89"/>
  <sheetViews>
    <sheetView workbookViewId="0">
      <pane xSplit="1" ySplit="3" topLeftCell="B11" activePane="bottomRight" state="frozen"/>
      <selection/>
      <selection pane="topRight"/>
      <selection pane="bottomLeft"/>
      <selection pane="bottomRight" activeCell="E30" sqref="E30"/>
    </sheetView>
  </sheetViews>
  <sheetFormatPr defaultColWidth="9" defaultRowHeight="15.75" outlineLevelCol="3"/>
  <cols>
    <col min="1" max="1" width="30.875" style="222" customWidth="1"/>
    <col min="2" max="4" width="15.75" style="222" customWidth="1"/>
    <col min="5" max="5" width="11.625" style="222" customWidth="1"/>
    <col min="6" max="16384" width="9" style="222"/>
  </cols>
  <sheetData>
    <row r="1" s="220" customFormat="1" ht="30" customHeight="1" spans="1:4">
      <c r="A1" s="203" t="s">
        <v>523</v>
      </c>
      <c r="B1" s="203"/>
      <c r="C1" s="203"/>
      <c r="D1" s="203"/>
    </row>
    <row r="2" s="221" customFormat="1" ht="20.1" customHeight="1" spans="1:4">
      <c r="A2" s="223"/>
      <c r="B2" s="224"/>
      <c r="C2" s="224"/>
      <c r="D2" s="112" t="s">
        <v>1</v>
      </c>
    </row>
    <row r="3" s="221" customFormat="1" ht="30" customHeight="1" spans="1:4">
      <c r="A3" s="68" t="s">
        <v>231</v>
      </c>
      <c r="B3" s="225" t="s">
        <v>56</v>
      </c>
      <c r="C3" s="226" t="s">
        <v>475</v>
      </c>
      <c r="D3" s="70" t="s">
        <v>58</v>
      </c>
    </row>
    <row r="4" s="221" customFormat="1" ht="25.2" customHeight="1" spans="1:4">
      <c r="A4" s="227" t="s">
        <v>63</v>
      </c>
      <c r="B4" s="228"/>
      <c r="C4" s="229"/>
      <c r="D4" s="230"/>
    </row>
    <row r="5" s="221" customFormat="1" ht="25.2" customHeight="1" spans="1:4">
      <c r="A5" s="227" t="s">
        <v>64</v>
      </c>
      <c r="B5" s="228"/>
      <c r="C5" s="229"/>
      <c r="D5" s="230"/>
    </row>
    <row r="6" s="221" customFormat="1" ht="25.2" customHeight="1" spans="1:4">
      <c r="A6" s="227" t="s">
        <v>65</v>
      </c>
      <c r="B6" s="228"/>
      <c r="C6" s="229"/>
      <c r="D6" s="231"/>
    </row>
    <row r="7" s="221" customFormat="1" ht="25.2" customHeight="1" spans="1:4">
      <c r="A7" s="227" t="s">
        <v>66</v>
      </c>
      <c r="B7" s="228"/>
      <c r="C7" s="228"/>
      <c r="D7" s="230"/>
    </row>
    <row r="8" s="221" customFormat="1" ht="25.2" customHeight="1" spans="1:4">
      <c r="A8" s="227" t="s">
        <v>67</v>
      </c>
      <c r="B8" s="228"/>
      <c r="C8" s="229"/>
      <c r="D8" s="230"/>
    </row>
    <row r="9" s="221" customFormat="1" ht="25.2" customHeight="1" spans="1:4">
      <c r="A9" s="227" t="s">
        <v>68</v>
      </c>
      <c r="B9" s="228">
        <f>'25基金支出执行'!B9</f>
        <v>0</v>
      </c>
      <c r="C9" s="229"/>
      <c r="D9" s="230"/>
    </row>
    <row r="10" s="221" customFormat="1" ht="25.2" customHeight="1" spans="1:4">
      <c r="A10" s="227" t="s">
        <v>69</v>
      </c>
      <c r="B10" s="228">
        <v>76633</v>
      </c>
      <c r="C10" s="232">
        <v>28433</v>
      </c>
      <c r="D10" s="230">
        <f t="shared" ref="D10:D28" si="0">IFERROR((C10-B10)/B10*100,)</f>
        <v>-62.9</v>
      </c>
    </row>
    <row r="11" s="221" customFormat="1" ht="25.2" customHeight="1" spans="1:4">
      <c r="A11" s="227" t="s">
        <v>70</v>
      </c>
      <c r="B11" s="228"/>
      <c r="C11" s="229"/>
      <c r="D11" s="230">
        <f t="shared" si="0"/>
        <v>0</v>
      </c>
    </row>
    <row r="12" s="221" customFormat="1" ht="25.2" customHeight="1" spans="1:4">
      <c r="A12" s="227" t="s">
        <v>71</v>
      </c>
      <c r="B12" s="228">
        <f>'25基金支出执行'!B12</f>
        <v>0</v>
      </c>
      <c r="C12" s="229"/>
      <c r="D12" s="230">
        <f t="shared" si="0"/>
        <v>0</v>
      </c>
    </row>
    <row r="13" s="221" customFormat="1" ht="25.2" customHeight="1" spans="1:4">
      <c r="A13" s="227" t="s">
        <v>138</v>
      </c>
      <c r="B13" s="228">
        <f>'25基金支出执行'!B13</f>
        <v>0</v>
      </c>
      <c r="C13" s="228">
        <v>0</v>
      </c>
      <c r="D13" s="230">
        <f t="shared" si="0"/>
        <v>0</v>
      </c>
    </row>
    <row r="14" s="221" customFormat="1" ht="25.2" customHeight="1" spans="1:4">
      <c r="A14" s="227" t="s">
        <v>76</v>
      </c>
      <c r="B14" s="228">
        <f>'25基金支出执行'!B14</f>
        <v>0</v>
      </c>
      <c r="C14" s="228"/>
      <c r="D14" s="230">
        <f t="shared" si="0"/>
        <v>0</v>
      </c>
    </row>
    <row r="15" s="221" customFormat="1" ht="25.2" customHeight="1" spans="1:4">
      <c r="A15" s="227" t="s">
        <v>77</v>
      </c>
      <c r="B15" s="228">
        <f>'25基金支出执行'!B15</f>
        <v>0</v>
      </c>
      <c r="C15" s="228"/>
      <c r="D15" s="230">
        <f t="shared" si="0"/>
        <v>0</v>
      </c>
    </row>
    <row r="16" s="221" customFormat="1" ht="25.2" customHeight="1" spans="1:4">
      <c r="A16" s="227" t="s">
        <v>79</v>
      </c>
      <c r="B16" s="228">
        <f>'25基金支出执行'!B16</f>
        <v>0</v>
      </c>
      <c r="C16" s="228"/>
      <c r="D16" s="230">
        <f t="shared" si="0"/>
        <v>0</v>
      </c>
    </row>
    <row r="17" s="221" customFormat="1" ht="25.2" customHeight="1" spans="1:4">
      <c r="A17" s="227" t="s">
        <v>80</v>
      </c>
      <c r="B17" s="228">
        <v>7192</v>
      </c>
      <c r="C17" s="228">
        <v>50516</v>
      </c>
      <c r="D17" s="230">
        <f t="shared" si="0"/>
        <v>602.39</v>
      </c>
    </row>
    <row r="18" s="221" customFormat="1" ht="25.2" customHeight="1" spans="1:4">
      <c r="A18" s="227" t="s">
        <v>139</v>
      </c>
      <c r="B18" s="228">
        <f>'25基金支出执行'!B18</f>
        <v>41173</v>
      </c>
      <c r="C18" s="228">
        <v>46243</v>
      </c>
      <c r="D18" s="230">
        <f t="shared" si="0"/>
        <v>12.31</v>
      </c>
    </row>
    <row r="19" s="221" customFormat="1" ht="25.2" customHeight="1" spans="1:4">
      <c r="A19" s="233" t="s">
        <v>140</v>
      </c>
      <c r="B19" s="234">
        <f>SUM(B4:B18)</f>
        <v>124998</v>
      </c>
      <c r="C19" s="234">
        <f>SUM(C4:C18)</f>
        <v>125192</v>
      </c>
      <c r="D19" s="235">
        <f t="shared" si="0"/>
        <v>0.16</v>
      </c>
    </row>
    <row r="20" s="221" customFormat="1" ht="25.2" customHeight="1" spans="1:4">
      <c r="A20" s="233"/>
      <c r="B20" s="228"/>
      <c r="C20" s="228"/>
      <c r="D20" s="230">
        <f t="shared" si="0"/>
        <v>0</v>
      </c>
    </row>
    <row r="21" s="221" customFormat="1" ht="25.2" customHeight="1" spans="1:4">
      <c r="A21" s="236" t="s">
        <v>141</v>
      </c>
      <c r="B21" s="228">
        <f>B22+B23+B24</f>
        <v>12000</v>
      </c>
      <c r="C21" s="228">
        <f>C22+C23+C24</f>
        <v>27000</v>
      </c>
      <c r="D21" s="230">
        <f t="shared" si="0"/>
        <v>125</v>
      </c>
    </row>
    <row r="22" s="221" customFormat="1" ht="25.2" customHeight="1" spans="1:4">
      <c r="A22" s="227" t="s">
        <v>142</v>
      </c>
      <c r="B22" s="228">
        <f>'25基金支出执行'!B22</f>
        <v>0</v>
      </c>
      <c r="C22" s="228"/>
      <c r="D22" s="230">
        <f t="shared" si="0"/>
        <v>0</v>
      </c>
    </row>
    <row r="23" s="221" customFormat="1" ht="25.2" customHeight="1" spans="1:4">
      <c r="A23" s="227" t="s">
        <v>143</v>
      </c>
      <c r="B23" s="228">
        <f>'25基金支出执行'!B23</f>
        <v>12000</v>
      </c>
      <c r="C23" s="228">
        <v>27000</v>
      </c>
      <c r="D23" s="230">
        <f t="shared" si="0"/>
        <v>125</v>
      </c>
    </row>
    <row r="24" s="221" customFormat="1" ht="25.2" customHeight="1" spans="1:4">
      <c r="A24" s="227" t="s">
        <v>144</v>
      </c>
      <c r="B24" s="228">
        <f>'25基金支出执行'!B24</f>
        <v>0</v>
      </c>
      <c r="C24" s="229"/>
      <c r="D24" s="230">
        <f t="shared" si="0"/>
        <v>0</v>
      </c>
    </row>
    <row r="25" s="221" customFormat="1" ht="25.2" customHeight="1" spans="1:4">
      <c r="A25" s="227" t="s">
        <v>145</v>
      </c>
      <c r="B25" s="228"/>
      <c r="C25" s="228">
        <v>6364</v>
      </c>
      <c r="D25" s="230">
        <f t="shared" si="0"/>
        <v>0</v>
      </c>
    </row>
    <row r="26" s="221" customFormat="1" ht="25.2" customHeight="1" spans="1:4">
      <c r="A26" s="227"/>
      <c r="B26" s="228"/>
      <c r="C26" s="228"/>
      <c r="D26" s="230">
        <f t="shared" si="0"/>
        <v>0</v>
      </c>
    </row>
    <row r="27" s="221" customFormat="1" ht="25.2" customHeight="1" spans="1:4">
      <c r="A27" s="237"/>
      <c r="B27" s="228"/>
      <c r="C27" s="228"/>
      <c r="D27" s="230">
        <f t="shared" si="0"/>
        <v>0</v>
      </c>
    </row>
    <row r="28" s="221" customFormat="1" ht="25.2" customHeight="1" spans="1:4">
      <c r="A28" s="238" t="s">
        <v>83</v>
      </c>
      <c r="B28" s="239">
        <f>B19+B21+B25+B26</f>
        <v>136998</v>
      </c>
      <c r="C28" s="239">
        <f>C19+C21+C25+C26</f>
        <v>158556</v>
      </c>
      <c r="D28" s="240">
        <f t="shared" si="0"/>
        <v>15.74</v>
      </c>
    </row>
    <row r="29" s="221" customFormat="1" ht="31.5" customHeight="1" spans="1:4">
      <c r="A29" s="241"/>
      <c r="B29" s="241"/>
      <c r="C29" s="241"/>
      <c r="D29" s="241"/>
    </row>
    <row r="30" s="221" customFormat="1" ht="12.75"/>
    <row r="31" s="221" customFormat="1" ht="12.75" hidden="1" spans="2:3">
      <c r="B31" s="242">
        <f>B28-'26基金收入预算'!B24</f>
        <v>-301956</v>
      </c>
      <c r="C31" s="242"/>
    </row>
    <row r="32" s="221" customFormat="1" ht="12.75"/>
    <row r="33" s="221" customFormat="1" ht="12.75"/>
    <row r="34" s="221" customFormat="1" ht="12.75"/>
    <row r="35" s="221" customFormat="1" ht="12.75"/>
    <row r="36" s="221" customFormat="1" ht="12.75"/>
    <row r="37" s="221" customFormat="1" ht="12.75"/>
    <row r="38" s="221" customFormat="1" ht="12.75"/>
    <row r="39" s="221" customFormat="1" ht="12.75"/>
    <row r="40" s="221" customFormat="1" ht="12.75"/>
    <row r="41" s="221" customFormat="1" ht="12.75"/>
    <row r="42" s="221" customFormat="1" ht="12.75"/>
    <row r="43" s="221" customFormat="1" ht="12.75"/>
    <row r="44" s="221" customFormat="1" ht="12.75"/>
    <row r="45" s="221" customFormat="1" ht="12.75"/>
    <row r="46" s="221" customFormat="1" ht="12.75"/>
    <row r="47" s="221" customFormat="1" ht="12.75"/>
    <row r="48" s="221" customFormat="1" ht="12.75"/>
    <row r="49" s="221" customFormat="1" ht="12.75"/>
    <row r="50" s="221" customFormat="1" ht="12.75"/>
    <row r="51" s="221" customFormat="1" ht="12.75"/>
    <row r="52" s="221" customFormat="1" ht="12.75"/>
    <row r="53" s="221" customFormat="1" ht="12.75"/>
    <row r="54" s="221" customFormat="1" ht="12.75"/>
    <row r="55" s="221" customFormat="1" ht="12.75"/>
    <row r="56" s="221" customFormat="1" ht="12.75"/>
    <row r="57" s="221" customFormat="1" ht="12.75"/>
    <row r="58" s="221" customFormat="1" ht="12.75"/>
    <row r="59" s="221" customFormat="1" ht="12.75"/>
    <row r="60" s="221" customFormat="1" ht="12.75"/>
    <row r="61" s="221" customFormat="1" ht="12.75"/>
    <row r="62" s="221" customFormat="1" ht="12.75"/>
    <row r="63" s="221" customFormat="1" ht="12.75"/>
    <row r="64" s="221" customFormat="1" ht="12.75"/>
    <row r="65" s="221" customFormat="1" ht="12.75"/>
    <row r="66" s="221" customFormat="1" ht="12.75"/>
    <row r="67" s="221" customFormat="1" ht="12.75"/>
    <row r="68" s="221" customFormat="1" ht="12.75"/>
    <row r="69" s="221" customFormat="1" ht="12.75"/>
    <row r="70" s="221" customFormat="1" ht="12.75"/>
    <row r="71" s="221" customFormat="1" ht="12.75"/>
    <row r="72" s="221" customFormat="1" ht="12.75"/>
    <row r="73" s="221" customFormat="1" ht="12.75"/>
    <row r="74" s="221" customFormat="1" ht="12.75"/>
    <row r="75" s="221" customFormat="1" ht="12.75"/>
    <row r="76" s="221" customFormat="1" ht="12.75"/>
    <row r="77" s="221" customFormat="1" ht="12.75"/>
    <row r="78" s="221" customFormat="1" ht="12.75"/>
    <row r="79" s="221" customFormat="1" ht="12.75"/>
    <row r="80" s="221" customFormat="1" ht="12.75"/>
    <row r="81" s="221" customFormat="1" ht="12.75"/>
    <row r="82" s="221" customFormat="1" ht="12.75"/>
    <row r="83" s="221" customFormat="1" ht="12.75"/>
    <row r="84" s="221" customFormat="1" ht="12.75"/>
    <row r="85" s="221" customFormat="1" ht="12.75"/>
    <row r="86" s="221" customFormat="1" ht="12.75"/>
    <row r="87" s="221" customFormat="1" ht="12.75"/>
    <row r="88" s="221" customFormat="1" ht="12.75"/>
    <row r="89" s="221" customFormat="1" ht="12.75"/>
  </sheetData>
  <mergeCells count="2">
    <mergeCell ref="A1:D1"/>
    <mergeCell ref="A29:D29"/>
  </mergeCells>
  <printOptions horizontalCentered="1"/>
  <pageMargins left="0.78740157480315" right="0.78740157480315" top="0.78740157480315" bottom="0.78740157480315" header="0.196850393700787" footer="0.31496062992126"/>
  <pageSetup paperSize="9" firstPageNumber="10" orientation="portrait" useFirstPageNumber="1"/>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HL27"/>
  <sheetViews>
    <sheetView zoomScale="130" zoomScaleNormal="130" workbookViewId="0">
      <selection activeCell="C12" sqref="C12"/>
    </sheetView>
  </sheetViews>
  <sheetFormatPr defaultColWidth="8.8" defaultRowHeight="14.25"/>
  <cols>
    <col min="1" max="1" width="11.8" style="2" customWidth="1"/>
    <col min="2" max="2" width="32.9" style="2" customWidth="1"/>
    <col min="3" max="5" width="12" style="2" customWidth="1"/>
    <col min="6" max="16384" width="8.8" style="2"/>
  </cols>
  <sheetData>
    <row r="1" ht="30" customHeight="1" spans="1:5">
      <c r="A1" s="203" t="s">
        <v>524</v>
      </c>
      <c r="B1" s="203"/>
      <c r="C1" s="203"/>
      <c r="D1" s="203"/>
      <c r="E1" s="203"/>
    </row>
    <row r="2" ht="15" spans="2:5">
      <c r="B2" s="204"/>
      <c r="C2" s="205"/>
      <c r="E2" s="206" t="s">
        <v>179</v>
      </c>
    </row>
    <row r="3" s="4" customFormat="1" ht="21.5" customHeight="1" spans="1:220">
      <c r="A3" s="113" t="s">
        <v>55</v>
      </c>
      <c r="B3" s="114" t="s">
        <v>241</v>
      </c>
      <c r="C3" s="207" t="s">
        <v>227</v>
      </c>
      <c r="D3" s="207"/>
      <c r="E3" s="117"/>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c r="HH3" s="118"/>
      <c r="HI3" s="118"/>
      <c r="HJ3" s="118"/>
      <c r="HK3" s="118"/>
      <c r="HL3" s="118"/>
    </row>
    <row r="4" s="4" customFormat="1" ht="25" customHeight="1" spans="1:220">
      <c r="A4" s="119"/>
      <c r="B4" s="120"/>
      <c r="C4" s="208" t="s">
        <v>204</v>
      </c>
      <c r="D4" s="209" t="s">
        <v>242</v>
      </c>
      <c r="E4" s="124" t="s">
        <v>243</v>
      </c>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c r="HC4" s="118"/>
      <c r="HD4" s="118"/>
      <c r="HE4" s="118"/>
      <c r="HF4" s="118"/>
      <c r="HG4" s="118"/>
      <c r="HH4" s="118"/>
      <c r="HI4" s="118"/>
      <c r="HJ4" s="118"/>
      <c r="HK4" s="118"/>
      <c r="HL4" s="118"/>
    </row>
    <row r="5" ht="27.25" customHeight="1" spans="1:5">
      <c r="A5" s="90">
        <v>212</v>
      </c>
      <c r="B5" s="12" t="s">
        <v>69</v>
      </c>
      <c r="C5" s="210">
        <f>C6+C10+C12</f>
        <v>28550</v>
      </c>
      <c r="D5" s="210">
        <f>D6+D10+D12</f>
        <v>28433</v>
      </c>
      <c r="E5" s="211">
        <f>E6+E10+E12</f>
        <v>117</v>
      </c>
    </row>
    <row r="6" ht="27.25" customHeight="1" spans="1:5">
      <c r="A6" s="63">
        <v>21208</v>
      </c>
      <c r="B6" s="16" t="s">
        <v>525</v>
      </c>
      <c r="C6" s="212">
        <f t="shared" ref="C6:C20" si="0">E6+D6</f>
        <v>27633</v>
      </c>
      <c r="D6" s="212">
        <v>27633</v>
      </c>
      <c r="E6" s="126">
        <v>0</v>
      </c>
    </row>
    <row r="7" ht="27.25" customHeight="1" spans="1:5">
      <c r="A7" s="63">
        <v>2120801</v>
      </c>
      <c r="B7" s="16" t="s">
        <v>526</v>
      </c>
      <c r="C7" s="212">
        <f t="shared" si="0"/>
        <v>10665</v>
      </c>
      <c r="D7" s="212">
        <v>10665</v>
      </c>
      <c r="E7" s="126"/>
    </row>
    <row r="8" ht="27.25" customHeight="1" spans="1:5">
      <c r="A8" s="63">
        <v>2120803</v>
      </c>
      <c r="B8" s="16" t="s">
        <v>527</v>
      </c>
      <c r="C8" s="212">
        <f t="shared" si="0"/>
        <v>6845</v>
      </c>
      <c r="D8" s="212">
        <v>6845</v>
      </c>
      <c r="E8" s="126"/>
    </row>
    <row r="9" ht="27.25" customHeight="1" spans="1:5">
      <c r="A9" s="63">
        <v>2120899</v>
      </c>
      <c r="B9" s="16" t="s">
        <v>528</v>
      </c>
      <c r="C9" s="212">
        <f t="shared" si="0"/>
        <v>10123</v>
      </c>
      <c r="D9" s="212">
        <v>10123</v>
      </c>
      <c r="E9" s="126"/>
    </row>
    <row r="10" ht="27.25" customHeight="1" spans="1:5">
      <c r="A10" s="63">
        <v>21214</v>
      </c>
      <c r="B10" s="16" t="s">
        <v>529</v>
      </c>
      <c r="C10" s="212">
        <f t="shared" si="0"/>
        <v>800</v>
      </c>
      <c r="D10" s="212">
        <v>800</v>
      </c>
      <c r="E10" s="126">
        <v>0</v>
      </c>
    </row>
    <row r="11" ht="27.25" customHeight="1" spans="1:5">
      <c r="A11" s="63">
        <v>2121499</v>
      </c>
      <c r="B11" s="16" t="s">
        <v>530</v>
      </c>
      <c r="C11" s="212">
        <f t="shared" si="0"/>
        <v>800</v>
      </c>
      <c r="D11" s="212">
        <v>800</v>
      </c>
      <c r="E11" s="126"/>
    </row>
    <row r="12" ht="27.25" customHeight="1" spans="1:5">
      <c r="A12" s="63">
        <v>21298</v>
      </c>
      <c r="B12" s="16" t="s">
        <v>531</v>
      </c>
      <c r="C12" s="212">
        <f t="shared" si="0"/>
        <v>117</v>
      </c>
      <c r="D12" s="212"/>
      <c r="E12" s="126">
        <v>117</v>
      </c>
    </row>
    <row r="13" ht="27.25" customHeight="1" spans="1:5">
      <c r="A13" s="63">
        <v>2129802</v>
      </c>
      <c r="B13" s="16" t="s">
        <v>532</v>
      </c>
      <c r="C13" s="212">
        <f t="shared" si="0"/>
        <v>117</v>
      </c>
      <c r="D13" s="212"/>
      <c r="E13" s="126">
        <v>117</v>
      </c>
    </row>
    <row r="14" ht="27.25" customHeight="1" spans="1:5">
      <c r="A14" s="90">
        <v>215</v>
      </c>
      <c r="B14" s="12" t="s">
        <v>533</v>
      </c>
      <c r="C14" s="213">
        <f t="shared" si="0"/>
        <v>3162</v>
      </c>
      <c r="D14" s="213">
        <v>0</v>
      </c>
      <c r="E14" s="211">
        <f>E15</f>
        <v>3162</v>
      </c>
    </row>
    <row r="15" ht="27.25" customHeight="1" spans="1:5">
      <c r="A15" s="63">
        <v>21598</v>
      </c>
      <c r="B15" s="16" t="s">
        <v>531</v>
      </c>
      <c r="C15" s="212">
        <f t="shared" si="0"/>
        <v>3162</v>
      </c>
      <c r="D15" s="212">
        <v>0</v>
      </c>
      <c r="E15" s="126">
        <f>E16</f>
        <v>3162</v>
      </c>
    </row>
    <row r="16" ht="27.25" customHeight="1" spans="1:5">
      <c r="A16" s="63">
        <v>2159802</v>
      </c>
      <c r="B16" s="16" t="s">
        <v>534</v>
      </c>
      <c r="C16" s="212">
        <f t="shared" si="0"/>
        <v>3162</v>
      </c>
      <c r="D16" s="212"/>
      <c r="E16" s="126">
        <v>3162</v>
      </c>
    </row>
    <row r="17" ht="27.25" customHeight="1" spans="1:5">
      <c r="A17" s="90">
        <v>229</v>
      </c>
      <c r="B17" s="12" t="s">
        <v>80</v>
      </c>
      <c r="C17" s="213">
        <f t="shared" si="0"/>
        <v>50516</v>
      </c>
      <c r="D17" s="213">
        <f>D18</f>
        <v>50516</v>
      </c>
      <c r="E17" s="214">
        <f>E18</f>
        <v>0</v>
      </c>
    </row>
    <row r="18" ht="27.25" customHeight="1" spans="1:5">
      <c r="A18" s="63">
        <v>22904</v>
      </c>
      <c r="B18" s="16" t="s">
        <v>535</v>
      </c>
      <c r="C18" s="212">
        <f t="shared" si="0"/>
        <v>50516</v>
      </c>
      <c r="D18" s="212">
        <f>D19</f>
        <v>50516</v>
      </c>
      <c r="E18" s="215">
        <f>E19</f>
        <v>0</v>
      </c>
    </row>
    <row r="19" ht="27.25" customHeight="1" spans="1:5">
      <c r="A19" s="63">
        <v>2290401</v>
      </c>
      <c r="B19" s="16" t="s">
        <v>536</v>
      </c>
      <c r="C19" s="212">
        <f t="shared" si="0"/>
        <v>50516</v>
      </c>
      <c r="D19" s="212">
        <v>50516</v>
      </c>
      <c r="E19" s="126"/>
    </row>
    <row r="20" ht="27.25" customHeight="1" spans="1:5">
      <c r="A20" s="90">
        <v>232</v>
      </c>
      <c r="B20" s="12" t="s">
        <v>537</v>
      </c>
      <c r="C20" s="213">
        <f t="shared" si="0"/>
        <v>46243</v>
      </c>
      <c r="D20" s="213">
        <f>D21</f>
        <v>46243</v>
      </c>
      <c r="E20" s="211">
        <v>0</v>
      </c>
    </row>
    <row r="21" ht="27.25" customHeight="1" spans="1:5">
      <c r="A21" s="63">
        <v>23204</v>
      </c>
      <c r="B21" s="16" t="s">
        <v>537</v>
      </c>
      <c r="C21" s="212">
        <v>46243</v>
      </c>
      <c r="D21" s="212">
        <v>46243</v>
      </c>
      <c r="E21" s="126"/>
    </row>
    <row r="22" ht="27.25" customHeight="1" spans="1:5">
      <c r="A22" s="63">
        <v>2320411</v>
      </c>
      <c r="B22" s="16" t="s">
        <v>538</v>
      </c>
      <c r="C22" s="212">
        <v>12348</v>
      </c>
      <c r="D22" s="212">
        <v>12348</v>
      </c>
      <c r="E22" s="126"/>
    </row>
    <row r="23" ht="27.25" customHeight="1" spans="1:5">
      <c r="A23" s="63">
        <v>2320431</v>
      </c>
      <c r="B23" s="16" t="s">
        <v>539</v>
      </c>
      <c r="C23" s="212">
        <v>411</v>
      </c>
      <c r="D23" s="212">
        <v>411</v>
      </c>
      <c r="E23" s="126"/>
    </row>
    <row r="24" ht="27.25" customHeight="1" spans="1:5">
      <c r="A24" s="63">
        <v>2320433</v>
      </c>
      <c r="B24" s="16" t="s">
        <v>540</v>
      </c>
      <c r="C24" s="212">
        <v>1127</v>
      </c>
      <c r="D24" s="212">
        <v>1127</v>
      </c>
      <c r="E24" s="126"/>
    </row>
    <row r="25" ht="27.25" customHeight="1" spans="1:5">
      <c r="A25" s="63">
        <v>2320498</v>
      </c>
      <c r="B25" s="16" t="s">
        <v>541</v>
      </c>
      <c r="C25" s="212">
        <v>24125</v>
      </c>
      <c r="D25" s="212">
        <v>24125</v>
      </c>
      <c r="E25" s="126"/>
    </row>
    <row r="26" ht="27.25" customHeight="1" spans="1:5">
      <c r="A26" s="63">
        <v>2320499</v>
      </c>
      <c r="B26" s="16" t="s">
        <v>542</v>
      </c>
      <c r="C26" s="212">
        <v>8233</v>
      </c>
      <c r="D26" s="212">
        <v>8233</v>
      </c>
      <c r="E26" s="126"/>
    </row>
    <row r="27" s="202" customFormat="1" ht="27.25" customHeight="1" spans="1:5">
      <c r="A27" s="216" t="s">
        <v>204</v>
      </c>
      <c r="B27" s="217"/>
      <c r="C27" s="218">
        <f>C5+C14+C17+C20</f>
        <v>128471</v>
      </c>
      <c r="D27" s="218">
        <f>D5+D14+D17+D20</f>
        <v>125192</v>
      </c>
      <c r="E27" s="219">
        <f>E5+E14+E17+E20</f>
        <v>3279</v>
      </c>
    </row>
  </sheetData>
  <autoFilter xmlns:etc="http://www.wps.cn/officeDocument/2017/etCustomData" ref="A4:HL27" etc:filterBottomFollowUsedRange="0">
    <extLst/>
  </autoFilter>
  <mergeCells count="4">
    <mergeCell ref="A1:E1"/>
    <mergeCell ref="C3:E3"/>
    <mergeCell ref="A3:A4"/>
    <mergeCell ref="B3:B4"/>
  </mergeCells>
  <pageMargins left="0.75" right="0.75" top="1" bottom="1" header="0.5" footer="0.5"/>
  <pageSetup paperSize="9" scale="94" fitToWidth="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
  <sheetViews>
    <sheetView workbookViewId="0">
      <selection activeCell="H35" sqref="H35"/>
    </sheetView>
  </sheetViews>
  <sheetFormatPr defaultColWidth="9" defaultRowHeight="14.25"/>
  <cols>
    <col min="1" max="1" width="53.275" customWidth="1"/>
    <col min="2" max="2" width="26.5916666666667" customWidth="1"/>
  </cols>
  <sheetData>
    <row r="1" s="182" customFormat="1" ht="30" customHeight="1" spans="1:15">
      <c r="A1" s="184" t="s">
        <v>543</v>
      </c>
      <c r="B1" s="184"/>
      <c r="C1" s="185"/>
      <c r="D1" s="185"/>
      <c r="E1" s="186"/>
      <c r="F1" s="186"/>
      <c r="G1" s="186"/>
      <c r="H1" s="186"/>
      <c r="I1" s="186"/>
      <c r="J1" s="186"/>
      <c r="K1" s="186"/>
      <c r="L1" s="186"/>
      <c r="M1" s="186"/>
      <c r="N1" s="186"/>
      <c r="O1" s="186"/>
    </row>
    <row r="2" s="183" customFormat="1" ht="20.1" customHeight="1" spans="1:15">
      <c r="A2" s="187"/>
      <c r="B2" s="188" t="s">
        <v>179</v>
      </c>
      <c r="C2" s="189"/>
      <c r="D2" s="188"/>
      <c r="E2" s="190"/>
      <c r="F2" s="190"/>
      <c r="G2" s="190"/>
      <c r="H2" s="190"/>
      <c r="I2" s="190"/>
      <c r="J2" s="190"/>
      <c r="K2" s="190"/>
      <c r="L2" s="190"/>
      <c r="M2" s="190"/>
      <c r="N2" s="190"/>
      <c r="O2" s="190"/>
    </row>
    <row r="3" ht="30" customHeight="1" spans="1:2">
      <c r="A3" s="191" t="s">
        <v>544</v>
      </c>
      <c r="B3" s="192">
        <f>SUM(B4:B11)</f>
        <v>0</v>
      </c>
    </row>
    <row r="4" ht="30" customHeight="1" spans="1:2">
      <c r="A4" s="193" t="s">
        <v>503</v>
      </c>
      <c r="B4" s="194"/>
    </row>
    <row r="5" ht="30" customHeight="1" spans="1:2">
      <c r="A5" s="193" t="s">
        <v>504</v>
      </c>
      <c r="B5" s="194"/>
    </row>
    <row r="6" ht="30" customHeight="1" spans="1:2">
      <c r="A6" s="193" t="s">
        <v>507</v>
      </c>
      <c r="B6" s="194"/>
    </row>
    <row r="7" ht="30" customHeight="1" spans="1:2">
      <c r="A7" s="193" t="s">
        <v>508</v>
      </c>
      <c r="B7" s="194"/>
    </row>
    <row r="8" ht="30" customHeight="1" spans="1:2">
      <c r="A8" s="193" t="s">
        <v>509</v>
      </c>
      <c r="B8" s="194"/>
    </row>
    <row r="9" ht="30" customHeight="1" spans="1:2">
      <c r="A9" s="193" t="s">
        <v>510</v>
      </c>
      <c r="B9" s="194"/>
    </row>
    <row r="10" ht="30" customHeight="1" spans="1:2">
      <c r="A10" s="193" t="s">
        <v>511</v>
      </c>
      <c r="B10" s="194"/>
    </row>
    <row r="11" ht="30" customHeight="1" spans="1:2">
      <c r="A11" s="195" t="s">
        <v>518</v>
      </c>
      <c r="B11" s="196"/>
    </row>
    <row r="12" ht="30" hidden="1" customHeight="1" spans="1:2">
      <c r="A12" s="197"/>
      <c r="B12" s="198"/>
    </row>
    <row r="13" ht="30" hidden="1" customHeight="1" spans="1:2">
      <c r="A13" s="199"/>
      <c r="B13" s="200"/>
    </row>
    <row r="14" ht="30" hidden="1" customHeight="1" spans="1:2">
      <c r="A14" s="193"/>
      <c r="B14" s="194"/>
    </row>
    <row r="15" ht="30" hidden="1" customHeight="1" spans="1:2">
      <c r="A15" s="193"/>
      <c r="B15" s="194"/>
    </row>
    <row r="16" ht="30" hidden="1" customHeight="1" spans="1:2">
      <c r="A16" s="193"/>
      <c r="B16" s="194"/>
    </row>
    <row r="17" ht="30" hidden="1" customHeight="1" spans="1:2">
      <c r="A17" s="193"/>
      <c r="B17" s="194"/>
    </row>
    <row r="18" ht="30" hidden="1" customHeight="1" spans="1:2">
      <c r="A18" s="193"/>
      <c r="B18" s="194"/>
    </row>
    <row r="19" ht="30" hidden="1" customHeight="1" spans="1:2">
      <c r="A19" s="193"/>
      <c r="B19" s="194"/>
    </row>
    <row r="20" ht="30" hidden="1" customHeight="1" spans="1:2">
      <c r="A20" s="193"/>
      <c r="B20" s="194"/>
    </row>
    <row r="21" ht="30" hidden="1" customHeight="1" spans="1:2">
      <c r="A21" s="193"/>
      <c r="B21" s="194"/>
    </row>
    <row r="22" ht="30" hidden="1" customHeight="1" spans="1:2">
      <c r="A22" s="193"/>
      <c r="B22" s="194"/>
    </row>
    <row r="23" ht="30" hidden="1" customHeight="1" spans="1:2">
      <c r="A23" s="193"/>
      <c r="B23" s="194"/>
    </row>
    <row r="24" ht="30" hidden="1" customHeight="1" spans="1:2">
      <c r="A24" s="195"/>
      <c r="B24" s="196"/>
    </row>
    <row r="25" customFormat="1" ht="24" customHeight="1" spans="1:1">
      <c r="A25" s="201" t="s">
        <v>545</v>
      </c>
    </row>
  </sheetData>
  <mergeCells count="1">
    <mergeCell ref="A1:B1"/>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86"/>
  <sheetViews>
    <sheetView topLeftCell="A8" workbookViewId="0">
      <selection activeCell="T14" sqref="T14"/>
    </sheetView>
  </sheetViews>
  <sheetFormatPr defaultColWidth="9" defaultRowHeight="14.25" outlineLevelCol="3"/>
  <cols>
    <col min="1" max="1" width="55.4083333333333" style="142" customWidth="1"/>
    <col min="2" max="2" width="24.5083333333333" style="142" customWidth="1"/>
    <col min="3" max="3" width="26.75" style="142" hidden="1" customWidth="1"/>
    <col min="4" max="4" width="12.375" style="142" hidden="1" customWidth="1"/>
    <col min="5" max="5" width="9" style="142"/>
    <col min="6" max="11" width="9" style="142" hidden="1" customWidth="1"/>
    <col min="12" max="16384" width="9" style="142"/>
  </cols>
  <sheetData>
    <row r="1" s="138" customFormat="1" ht="30" customHeight="1" spans="1:4">
      <c r="A1" s="143" t="s">
        <v>546</v>
      </c>
      <c r="B1" s="143"/>
      <c r="C1" s="143"/>
      <c r="D1" s="143"/>
    </row>
    <row r="2" s="139" customFormat="1" ht="19.5" customHeight="1" spans="1:4">
      <c r="A2" s="144"/>
      <c r="B2" s="145" t="s">
        <v>1</v>
      </c>
      <c r="C2" s="144"/>
      <c r="D2" s="145" t="s">
        <v>1</v>
      </c>
    </row>
    <row r="3" s="139" customFormat="1" ht="30" customHeight="1" spans="1:4">
      <c r="A3" s="146" t="s">
        <v>547</v>
      </c>
      <c r="B3" s="148"/>
      <c r="C3" s="173" t="s">
        <v>548</v>
      </c>
      <c r="D3" s="148"/>
    </row>
    <row r="4" s="140" customFormat="1" ht="30" customHeight="1" spans="1:4">
      <c r="A4" s="149" t="s">
        <v>148</v>
      </c>
      <c r="B4" s="151" t="s">
        <v>234</v>
      </c>
      <c r="C4" s="174" t="s">
        <v>148</v>
      </c>
      <c r="D4" s="151" t="s">
        <v>234</v>
      </c>
    </row>
    <row r="5" s="139" customFormat="1" ht="30" customHeight="1" spans="1:4">
      <c r="A5" s="152" t="s">
        <v>150</v>
      </c>
      <c r="B5" s="154">
        <f>SUM(B6:B8)</f>
        <v>30</v>
      </c>
      <c r="C5" s="175" t="s">
        <v>164</v>
      </c>
      <c r="D5" s="154"/>
    </row>
    <row r="6" s="139" customFormat="1" ht="30" customHeight="1" spans="1:4">
      <c r="A6" s="155" t="s">
        <v>151</v>
      </c>
      <c r="B6" s="154"/>
      <c r="C6" s="175" t="s">
        <v>165</v>
      </c>
      <c r="D6" s="154"/>
    </row>
    <row r="7" s="139" customFormat="1" ht="30" customHeight="1" spans="1:4">
      <c r="A7" s="155" t="s">
        <v>152</v>
      </c>
      <c r="B7" s="154"/>
      <c r="C7" s="175" t="s">
        <v>166</v>
      </c>
      <c r="D7" s="154"/>
    </row>
    <row r="8" s="139" customFormat="1" ht="30" customHeight="1" spans="1:4">
      <c r="A8" s="156" t="s">
        <v>153</v>
      </c>
      <c r="B8" s="154">
        <v>30</v>
      </c>
      <c r="C8" s="175" t="s">
        <v>167</v>
      </c>
      <c r="D8" s="154"/>
    </row>
    <row r="9" s="139" customFormat="1" ht="30" customHeight="1" spans="1:4">
      <c r="A9" s="152" t="s">
        <v>154</v>
      </c>
      <c r="B9" s="154"/>
      <c r="C9" s="175" t="s">
        <v>168</v>
      </c>
      <c r="D9" s="154"/>
    </row>
    <row r="10" s="139" customFormat="1" ht="30" customHeight="1" spans="1:4">
      <c r="A10" s="155" t="s">
        <v>155</v>
      </c>
      <c r="B10" s="154"/>
      <c r="C10" s="175" t="s">
        <v>169</v>
      </c>
      <c r="D10" s="154"/>
    </row>
    <row r="11" s="139" customFormat="1" ht="30" customHeight="1" spans="1:4">
      <c r="A11" s="155" t="s">
        <v>156</v>
      </c>
      <c r="B11" s="154"/>
      <c r="C11" s="175" t="s">
        <v>170</v>
      </c>
      <c r="D11" s="154"/>
    </row>
    <row r="12" s="139" customFormat="1" ht="30" customHeight="1" spans="1:4">
      <c r="A12" s="156" t="s">
        <v>157</v>
      </c>
      <c r="B12" s="154"/>
      <c r="C12" s="175" t="s">
        <v>171</v>
      </c>
      <c r="D12" s="154"/>
    </row>
    <row r="13" s="139" customFormat="1" ht="30" customHeight="1" spans="1:4">
      <c r="A13" s="152" t="s">
        <v>158</v>
      </c>
      <c r="B13" s="154"/>
      <c r="C13" s="175" t="s">
        <v>172</v>
      </c>
      <c r="D13" s="154"/>
    </row>
    <row r="14" s="139" customFormat="1" ht="30" customHeight="1" spans="1:4">
      <c r="A14" s="152" t="s">
        <v>159</v>
      </c>
      <c r="B14" s="154"/>
      <c r="C14" s="175" t="s">
        <v>173</v>
      </c>
      <c r="D14" s="154"/>
    </row>
    <row r="15" s="139" customFormat="1" ht="30" customHeight="1" spans="1:4">
      <c r="A15" s="152" t="s">
        <v>160</v>
      </c>
      <c r="B15" s="154"/>
      <c r="C15" s="175" t="s">
        <v>174</v>
      </c>
      <c r="D15" s="154">
        <v>21</v>
      </c>
    </row>
    <row r="16" s="139" customFormat="1" ht="30" customHeight="1" spans="1:4">
      <c r="A16" s="152"/>
      <c r="B16" s="154"/>
      <c r="C16" s="175"/>
      <c r="D16" s="154"/>
    </row>
    <row r="17" s="139" customFormat="1" ht="30" customHeight="1" spans="1:4">
      <c r="A17" s="157" t="s">
        <v>161</v>
      </c>
      <c r="B17" s="159">
        <f>B5+B9+B13+B15</f>
        <v>30</v>
      </c>
      <c r="C17" s="176" t="s">
        <v>175</v>
      </c>
      <c r="D17" s="159">
        <f>D12+D15</f>
        <v>21</v>
      </c>
    </row>
    <row r="18" s="139" customFormat="1" ht="30" customHeight="1" spans="1:4">
      <c r="A18" s="160"/>
      <c r="B18" s="163"/>
      <c r="C18" s="177" t="s">
        <v>176</v>
      </c>
      <c r="D18" s="163">
        <v>9</v>
      </c>
    </row>
    <row r="19" s="139" customFormat="1" ht="30" customHeight="1" spans="1:4">
      <c r="A19" s="162" t="s">
        <v>135</v>
      </c>
      <c r="B19" s="178"/>
      <c r="C19" s="177" t="s">
        <v>146</v>
      </c>
      <c r="D19" s="163"/>
    </row>
    <row r="20" s="139" customFormat="1" ht="30" customHeight="1" spans="1:4">
      <c r="A20" s="160"/>
      <c r="B20" s="166"/>
      <c r="C20" s="179"/>
      <c r="D20" s="166"/>
    </row>
    <row r="21" s="139" customFormat="1" ht="30" customHeight="1" spans="1:4">
      <c r="A21" s="160"/>
      <c r="B21" s="166"/>
      <c r="C21" s="179"/>
      <c r="D21" s="166"/>
    </row>
    <row r="22" s="139" customFormat="1" ht="30" customHeight="1" spans="1:4">
      <c r="A22" s="167"/>
      <c r="B22" s="154"/>
      <c r="C22" s="180"/>
      <c r="D22" s="154"/>
    </row>
    <row r="23" s="139" customFormat="1" ht="30" customHeight="1" spans="1:4">
      <c r="A23" s="167"/>
      <c r="B23" s="154"/>
      <c r="C23" s="180"/>
      <c r="D23" s="154"/>
    </row>
    <row r="24" s="141" customFormat="1" ht="30" customHeight="1" spans="1:4">
      <c r="A24" s="168" t="s">
        <v>162</v>
      </c>
      <c r="B24" s="170">
        <f>B17+B18</f>
        <v>30</v>
      </c>
      <c r="C24" s="181" t="s">
        <v>177</v>
      </c>
      <c r="D24" s="170">
        <f>D17+D18+D19</f>
        <v>30</v>
      </c>
    </row>
    <row r="25" s="141" customFormat="1" ht="24.95" customHeight="1" spans="1:4">
      <c r="A25" s="171"/>
      <c r="B25" s="171"/>
      <c r="D25" s="172"/>
    </row>
    <row r="26" s="141" customFormat="1" ht="12.75"/>
    <row r="27" s="141" customFormat="1" ht="12.75"/>
    <row r="28" s="141" customFormat="1" ht="12.75"/>
    <row r="29" s="141" customFormat="1" ht="12.75"/>
    <row r="30" s="139" customFormat="1" ht="12.75"/>
    <row r="31" s="139" customFormat="1" ht="12.75"/>
    <row r="32" s="139" customFormat="1" ht="12.75"/>
    <row r="33" s="139" customFormat="1" ht="12.75"/>
    <row r="34" s="139" customFormat="1" ht="12.75"/>
    <row r="35" s="139" customFormat="1" ht="12.75"/>
    <row r="36" s="139" customFormat="1" ht="12.75"/>
    <row r="37" s="139" customFormat="1" ht="12.75"/>
    <row r="38" s="139" customFormat="1" ht="12.75"/>
    <row r="39" s="139" customFormat="1" ht="12.75"/>
    <row r="40" s="139" customFormat="1" ht="12.75"/>
    <row r="41" s="139" customFormat="1" ht="12.75"/>
    <row r="42" s="139" customFormat="1" ht="12.75"/>
    <row r="43" s="139" customFormat="1" ht="12.75"/>
    <row r="44" s="139" customFormat="1" ht="12.75"/>
    <row r="45" s="139" customFormat="1" ht="12.75"/>
    <row r="46" s="139" customFormat="1" ht="12.75"/>
    <row r="47" s="139" customFormat="1" ht="12.75"/>
    <row r="48" s="139" customFormat="1" ht="12.75"/>
    <row r="49" s="139" customFormat="1" ht="12.75"/>
    <row r="50" s="139" customFormat="1" ht="12.75"/>
    <row r="51" s="139" customFormat="1" ht="12.75"/>
    <row r="52" s="139" customFormat="1" ht="12.75"/>
    <row r="53" s="139" customFormat="1" ht="12.75"/>
    <row r="54" s="139" customFormat="1" ht="12.75"/>
    <row r="55" s="139" customFormat="1" ht="12.75"/>
    <row r="56" s="139" customFormat="1" ht="12.75"/>
    <row r="57" s="139" customFormat="1" ht="12.75"/>
    <row r="58" s="139" customFormat="1" ht="12.75"/>
    <row r="59" s="139" customFormat="1" ht="12.75"/>
    <row r="60" s="139" customFormat="1" ht="12.75"/>
    <row r="61" s="139" customFormat="1" ht="12.75"/>
    <row r="62" s="139" customFormat="1" ht="12.75"/>
    <row r="63" s="139" customFormat="1" ht="12.75"/>
    <row r="64" s="139" customFormat="1" ht="12.75"/>
    <row r="65" s="139" customFormat="1" ht="12.75"/>
    <row r="66" s="139" customFormat="1" ht="12.75"/>
    <row r="67" s="139" customFormat="1" ht="12.75"/>
    <row r="68" s="139" customFormat="1" ht="12.75"/>
    <row r="69" s="139" customFormat="1" ht="12.75"/>
    <row r="70" s="139" customFormat="1" ht="12.75"/>
    <row r="71" s="139" customFormat="1" ht="12.75"/>
    <row r="72" s="139" customFormat="1" ht="12.75"/>
    <row r="73" s="139" customFormat="1" ht="12.75"/>
    <row r="74" s="139" customFormat="1" ht="12.75"/>
    <row r="75" s="139" customFormat="1" ht="12.75"/>
    <row r="76" s="139" customFormat="1" ht="12.75"/>
    <row r="77" s="139" customFormat="1" ht="12.75"/>
    <row r="78" s="139" customFormat="1" ht="12.75"/>
    <row r="79" s="139" customFormat="1" ht="12.75"/>
    <row r="80" s="139" customFormat="1" ht="12.75"/>
    <row r="81" s="139" customFormat="1" ht="12.75"/>
    <row r="82" s="139" customFormat="1" ht="12.75"/>
    <row r="83" s="139" customFormat="1" ht="12.75"/>
    <row r="84" s="139" customFormat="1" ht="12.75"/>
    <row r="85" s="139" customFormat="1" ht="12.75"/>
    <row r="86" s="139" customFormat="1" ht="12.75"/>
  </sheetData>
  <mergeCells count="4">
    <mergeCell ref="A1:D1"/>
    <mergeCell ref="A3:B3"/>
    <mergeCell ref="C3:D3"/>
    <mergeCell ref="A25:B25"/>
  </mergeCells>
  <printOptions horizontalCentered="1"/>
  <pageMargins left="0.786805555555556" right="0.786805555555556" top="0.786805555555556" bottom="0.786805555555556" header="0.196527777777778" footer="0.314583333333333"/>
  <pageSetup paperSize="9" firstPageNumber="21" orientation="portrait" useFirstPageNumber="1" horizont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86"/>
  <sheetViews>
    <sheetView topLeftCell="C10" workbookViewId="0">
      <selection activeCell="O28" sqref="O28"/>
    </sheetView>
  </sheetViews>
  <sheetFormatPr defaultColWidth="9" defaultRowHeight="14.25" outlineLevelCol="3"/>
  <cols>
    <col min="1" max="1" width="27" style="142" hidden="1" customWidth="1"/>
    <col min="2" max="2" width="12.375" style="142" hidden="1" customWidth="1"/>
    <col min="3" max="3" width="55.4083333333333" style="142" customWidth="1"/>
    <col min="4" max="4" width="24.5083333333333" style="142" customWidth="1"/>
    <col min="5" max="5" width="9" style="142"/>
    <col min="6" max="11" width="9" style="142" hidden="1" customWidth="1"/>
    <col min="12" max="16384" width="9" style="142"/>
  </cols>
  <sheetData>
    <row r="1" s="138" customFormat="1" ht="30" customHeight="1" spans="1:4">
      <c r="A1" s="143" t="s">
        <v>549</v>
      </c>
      <c r="B1" s="143"/>
      <c r="C1" s="143"/>
      <c r="D1" s="143"/>
    </row>
    <row r="2" s="139" customFormat="1" ht="19.5" customHeight="1" spans="1:4">
      <c r="A2" s="144"/>
      <c r="B2" s="144"/>
      <c r="C2" s="144"/>
      <c r="D2" s="145" t="s">
        <v>179</v>
      </c>
    </row>
    <row r="3" s="139" customFormat="1" ht="30" customHeight="1" spans="1:4">
      <c r="A3" s="146" t="s">
        <v>547</v>
      </c>
      <c r="B3" s="147"/>
      <c r="C3" s="146" t="s">
        <v>548</v>
      </c>
      <c r="D3" s="148"/>
    </row>
    <row r="4" s="140" customFormat="1" ht="30" customHeight="1" spans="1:4">
      <c r="A4" s="149" t="s">
        <v>148</v>
      </c>
      <c r="B4" s="150" t="s">
        <v>234</v>
      </c>
      <c r="C4" s="149" t="s">
        <v>148</v>
      </c>
      <c r="D4" s="151" t="s">
        <v>234</v>
      </c>
    </row>
    <row r="5" s="139" customFormat="1" ht="30" customHeight="1" spans="1:4">
      <c r="A5" s="152" t="s">
        <v>150</v>
      </c>
      <c r="B5" s="153">
        <v>50</v>
      </c>
      <c r="C5" s="152" t="s">
        <v>164</v>
      </c>
      <c r="D5" s="154"/>
    </row>
    <row r="6" s="139" customFormat="1" ht="30" customHeight="1" spans="1:4">
      <c r="A6" s="155" t="s">
        <v>151</v>
      </c>
      <c r="B6" s="153"/>
      <c r="C6" s="152" t="s">
        <v>165</v>
      </c>
      <c r="D6" s="154"/>
    </row>
    <row r="7" s="139" customFormat="1" ht="30" customHeight="1" spans="1:4">
      <c r="A7" s="155" t="s">
        <v>152</v>
      </c>
      <c r="B7" s="153"/>
      <c r="C7" s="152" t="s">
        <v>166</v>
      </c>
      <c r="D7" s="154"/>
    </row>
    <row r="8" s="139" customFormat="1" ht="30" customHeight="1" spans="1:4">
      <c r="A8" s="156" t="s">
        <v>153</v>
      </c>
      <c r="B8" s="153">
        <v>50</v>
      </c>
      <c r="C8" s="152" t="s">
        <v>167</v>
      </c>
      <c r="D8" s="154"/>
    </row>
    <row r="9" s="139" customFormat="1" ht="30" customHeight="1" spans="1:4">
      <c r="A9" s="152" t="s">
        <v>154</v>
      </c>
      <c r="B9" s="153"/>
      <c r="C9" s="152" t="s">
        <v>168</v>
      </c>
      <c r="D9" s="154"/>
    </row>
    <row r="10" s="139" customFormat="1" ht="30" customHeight="1" spans="1:4">
      <c r="A10" s="155" t="s">
        <v>155</v>
      </c>
      <c r="B10" s="153"/>
      <c r="C10" s="152" t="s">
        <v>169</v>
      </c>
      <c r="D10" s="154"/>
    </row>
    <row r="11" s="139" customFormat="1" ht="30" customHeight="1" spans="1:4">
      <c r="A11" s="155" t="s">
        <v>156</v>
      </c>
      <c r="B11" s="153"/>
      <c r="C11" s="152" t="s">
        <v>170</v>
      </c>
      <c r="D11" s="154"/>
    </row>
    <row r="12" s="139" customFormat="1" ht="30" customHeight="1" spans="1:4">
      <c r="A12" s="156" t="s">
        <v>157</v>
      </c>
      <c r="B12" s="153"/>
      <c r="C12" s="152" t="s">
        <v>171</v>
      </c>
      <c r="D12" s="154"/>
    </row>
    <row r="13" s="139" customFormat="1" ht="30" customHeight="1" spans="1:4">
      <c r="A13" s="152" t="s">
        <v>158</v>
      </c>
      <c r="B13" s="153"/>
      <c r="C13" s="152" t="s">
        <v>172</v>
      </c>
      <c r="D13" s="154"/>
    </row>
    <row r="14" s="139" customFormat="1" ht="30" customHeight="1" spans="1:4">
      <c r="A14" s="152" t="s">
        <v>159</v>
      </c>
      <c r="B14" s="153"/>
      <c r="C14" s="152" t="s">
        <v>173</v>
      </c>
      <c r="D14" s="154"/>
    </row>
    <row r="15" s="139" customFormat="1" ht="30" customHeight="1" spans="1:4">
      <c r="A15" s="152" t="s">
        <v>160</v>
      </c>
      <c r="B15" s="153"/>
      <c r="C15" s="152" t="s">
        <v>174</v>
      </c>
      <c r="D15" s="154">
        <v>21</v>
      </c>
    </row>
    <row r="16" s="139" customFormat="1" ht="30" customHeight="1" spans="1:4">
      <c r="A16" s="152"/>
      <c r="B16" s="153"/>
      <c r="C16" s="152"/>
      <c r="D16" s="154"/>
    </row>
    <row r="17" s="139" customFormat="1" ht="30" customHeight="1" spans="1:4">
      <c r="A17" s="157" t="s">
        <v>161</v>
      </c>
      <c r="B17" s="158">
        <f>B5+B9+B13+B15</f>
        <v>50</v>
      </c>
      <c r="C17" s="157" t="s">
        <v>175</v>
      </c>
      <c r="D17" s="159">
        <f>D12+D15</f>
        <v>21</v>
      </c>
    </row>
    <row r="18" s="139" customFormat="1" ht="30" customHeight="1" spans="1:4">
      <c r="A18" s="160"/>
      <c r="B18" s="161"/>
      <c r="C18" s="162" t="s">
        <v>176</v>
      </c>
      <c r="D18" s="163">
        <v>9</v>
      </c>
    </row>
    <row r="19" s="139" customFormat="1" ht="30" customHeight="1" spans="1:4">
      <c r="A19" s="162" t="s">
        <v>550</v>
      </c>
      <c r="B19" s="164"/>
      <c r="C19" s="162" t="s">
        <v>551</v>
      </c>
      <c r="D19" s="163"/>
    </row>
    <row r="20" s="139" customFormat="1" ht="30" customHeight="1" spans="1:4">
      <c r="A20" s="160"/>
      <c r="B20" s="165"/>
      <c r="C20" s="160"/>
      <c r="D20" s="166"/>
    </row>
    <row r="21" s="139" customFormat="1" ht="30" customHeight="1" spans="1:4">
      <c r="A21" s="160"/>
      <c r="B21" s="165"/>
      <c r="C21" s="160"/>
      <c r="D21" s="166"/>
    </row>
    <row r="22" s="139" customFormat="1" ht="30" customHeight="1" spans="1:4">
      <c r="A22" s="167"/>
      <c r="B22" s="153"/>
      <c r="C22" s="167"/>
      <c r="D22" s="154"/>
    </row>
    <row r="23" s="139" customFormat="1" ht="30" customHeight="1" spans="1:4">
      <c r="A23" s="167"/>
      <c r="B23" s="153"/>
      <c r="C23" s="167"/>
      <c r="D23" s="154"/>
    </row>
    <row r="24" s="141" customFormat="1" ht="30" customHeight="1" spans="1:4">
      <c r="A24" s="168" t="s">
        <v>162</v>
      </c>
      <c r="B24" s="169">
        <f>B17+B18</f>
        <v>50</v>
      </c>
      <c r="C24" s="168" t="s">
        <v>177</v>
      </c>
      <c r="D24" s="170">
        <f>D17+D18+D19</f>
        <v>30</v>
      </c>
    </row>
    <row r="25" s="141" customFormat="1" ht="24.95" customHeight="1" spans="1:4">
      <c r="A25" s="171"/>
      <c r="B25" s="171"/>
      <c r="D25" s="172"/>
    </row>
    <row r="26" s="141" customFormat="1" ht="12.75"/>
    <row r="27" s="141" customFormat="1" ht="12.75"/>
    <row r="28" s="141" customFormat="1" ht="12.75"/>
    <row r="29" s="141" customFormat="1" ht="12.75"/>
    <row r="30" s="139" customFormat="1" ht="12.75"/>
    <row r="31" s="139" customFormat="1" ht="12.75"/>
    <row r="32" s="139" customFormat="1" ht="12.75"/>
    <row r="33" s="139" customFormat="1" ht="12.75"/>
    <row r="34" s="139" customFormat="1" ht="12.75"/>
    <row r="35" s="139" customFormat="1" ht="12.75"/>
    <row r="36" s="139" customFormat="1" ht="12.75"/>
    <row r="37" s="139" customFormat="1" ht="12.75"/>
    <row r="38" s="139" customFormat="1" ht="12.75"/>
    <row r="39" s="139" customFormat="1" ht="12.75"/>
    <row r="40" s="139" customFormat="1" ht="12.75"/>
    <row r="41" s="139" customFormat="1" ht="12.75"/>
    <row r="42" s="139" customFormat="1" ht="12.75"/>
    <row r="43" s="139" customFormat="1" ht="12.75"/>
    <row r="44" s="139" customFormat="1" ht="12.75"/>
    <row r="45" s="139" customFormat="1" ht="12.75"/>
    <row r="46" s="139" customFormat="1" ht="12.75"/>
    <row r="47" s="139" customFormat="1" ht="12.75"/>
    <row r="48" s="139" customFormat="1" ht="12.75"/>
    <row r="49" s="139" customFormat="1" ht="12.75"/>
    <row r="50" s="139" customFormat="1" ht="12.75"/>
    <row r="51" s="139" customFormat="1" ht="12.75"/>
    <row r="52" s="139" customFormat="1" ht="12.75"/>
    <row r="53" s="139" customFormat="1" ht="12.75"/>
    <row r="54" s="139" customFormat="1" ht="12.75"/>
    <row r="55" s="139" customFormat="1" ht="12.75"/>
    <row r="56" s="139" customFormat="1" ht="12.75"/>
    <row r="57" s="139" customFormat="1" ht="12.75"/>
    <row r="58" s="139" customFormat="1" ht="12.75"/>
    <row r="59" s="139" customFormat="1" ht="12.75"/>
    <row r="60" s="139" customFormat="1" ht="12.75"/>
    <row r="61" s="139" customFormat="1" ht="12.75"/>
    <row r="62" s="139" customFormat="1" ht="12.75"/>
    <row r="63" s="139" customFormat="1" ht="12.75"/>
    <row r="64" s="139" customFormat="1" ht="12.75"/>
    <row r="65" s="139" customFormat="1" ht="12.75"/>
    <row r="66" s="139" customFormat="1" ht="12.75"/>
    <row r="67" s="139" customFormat="1" ht="12.75"/>
    <row r="68" s="139" customFormat="1" ht="12.75"/>
    <row r="69" s="139" customFormat="1" ht="12.75"/>
    <row r="70" s="139" customFormat="1" ht="12.75"/>
    <row r="71" s="139" customFormat="1" ht="12.75"/>
    <row r="72" s="139" customFormat="1" ht="12.75"/>
    <row r="73" s="139" customFormat="1" ht="12.75"/>
    <row r="74" s="139" customFormat="1" ht="12.75"/>
    <row r="75" s="139" customFormat="1" ht="12.75"/>
    <row r="76" s="139" customFormat="1" ht="12.75"/>
    <row r="77" s="139" customFormat="1" ht="12.75"/>
    <row r="78" s="139" customFormat="1" ht="12.75"/>
    <row r="79" s="139" customFormat="1" ht="12.75"/>
    <row r="80" s="139" customFormat="1" ht="12.75"/>
    <row r="81" s="139" customFormat="1" ht="12.75"/>
    <row r="82" s="139" customFormat="1" ht="12.75"/>
    <row r="83" s="139" customFormat="1" ht="12.75"/>
    <row r="84" s="139" customFormat="1" ht="12.75"/>
    <row r="85" s="139" customFormat="1" ht="12.75"/>
    <row r="86" s="139" customFormat="1" ht="12.75"/>
  </sheetData>
  <mergeCells count="4">
    <mergeCell ref="A1:D1"/>
    <mergeCell ref="A3:B3"/>
    <mergeCell ref="C3:D3"/>
    <mergeCell ref="A25:B25"/>
  </mergeCells>
  <printOptions horizontalCentered="1"/>
  <pageMargins left="0.786805555555556" right="0.786805555555556" top="0.786805555555556" bottom="0.786805555555556" header="0.196527777777778" footer="0.314583333333333"/>
  <pageSetup paperSize="9" firstPageNumber="21" orientation="portrait" useFirstPageNumber="1" horizontalDpi="6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86"/>
  <sheetViews>
    <sheetView topLeftCell="C1" workbookViewId="0">
      <selection activeCell="Q10" sqref="Q10"/>
    </sheetView>
  </sheetViews>
  <sheetFormatPr defaultColWidth="9" defaultRowHeight="14.25" outlineLevelCol="3"/>
  <cols>
    <col min="1" max="1" width="27" style="142" hidden="1" customWidth="1"/>
    <col min="2" max="2" width="12.375" style="142" hidden="1" customWidth="1"/>
    <col min="3" max="3" width="55.4083333333333" style="142" customWidth="1"/>
    <col min="4" max="4" width="24.5083333333333" style="142" customWidth="1"/>
    <col min="5" max="5" width="9" style="142"/>
    <col min="6" max="11" width="9" style="142" hidden="1" customWidth="1"/>
    <col min="12" max="16384" width="9" style="142"/>
  </cols>
  <sheetData>
    <row r="1" s="138" customFormat="1" ht="30" customHeight="1" spans="1:4">
      <c r="A1" s="143" t="s">
        <v>552</v>
      </c>
      <c r="B1" s="143"/>
      <c r="C1" s="143"/>
      <c r="D1" s="143"/>
    </row>
    <row r="2" s="139" customFormat="1" ht="19.5" customHeight="1" spans="1:4">
      <c r="A2" s="144"/>
      <c r="B2" s="144"/>
      <c r="C2" s="144"/>
      <c r="D2" s="145" t="s">
        <v>179</v>
      </c>
    </row>
    <row r="3" s="139" customFormat="1" ht="30" customHeight="1" spans="1:4">
      <c r="A3" s="146" t="s">
        <v>547</v>
      </c>
      <c r="B3" s="147"/>
      <c r="C3" s="146" t="s">
        <v>548</v>
      </c>
      <c r="D3" s="148"/>
    </row>
    <row r="4" s="140" customFormat="1" ht="30" customHeight="1" spans="1:4">
      <c r="A4" s="149" t="s">
        <v>148</v>
      </c>
      <c r="B4" s="150" t="s">
        <v>234</v>
      </c>
      <c r="C4" s="149" t="s">
        <v>148</v>
      </c>
      <c r="D4" s="151" t="s">
        <v>234</v>
      </c>
    </row>
    <row r="5" s="139" customFormat="1" ht="30" customHeight="1" spans="1:4">
      <c r="A5" s="152" t="s">
        <v>150</v>
      </c>
      <c r="B5" s="153">
        <v>50</v>
      </c>
      <c r="C5" s="152" t="s">
        <v>164</v>
      </c>
      <c r="D5" s="154"/>
    </row>
    <row r="6" s="139" customFormat="1" ht="30" customHeight="1" spans="1:4">
      <c r="A6" s="155" t="s">
        <v>151</v>
      </c>
      <c r="B6" s="153"/>
      <c r="C6" s="152" t="s">
        <v>165</v>
      </c>
      <c r="D6" s="154"/>
    </row>
    <row r="7" s="139" customFormat="1" ht="30" customHeight="1" spans="1:4">
      <c r="A7" s="155" t="s">
        <v>152</v>
      </c>
      <c r="B7" s="153"/>
      <c r="C7" s="152" t="s">
        <v>166</v>
      </c>
      <c r="D7" s="154"/>
    </row>
    <row r="8" s="139" customFormat="1" ht="30" customHeight="1" spans="1:4">
      <c r="A8" s="156" t="s">
        <v>153</v>
      </c>
      <c r="B8" s="153">
        <v>50</v>
      </c>
      <c r="C8" s="152" t="s">
        <v>167</v>
      </c>
      <c r="D8" s="154"/>
    </row>
    <row r="9" s="139" customFormat="1" ht="30" customHeight="1" spans="1:4">
      <c r="A9" s="152" t="s">
        <v>154</v>
      </c>
      <c r="B9" s="153"/>
      <c r="C9" s="152" t="s">
        <v>168</v>
      </c>
      <c r="D9" s="154"/>
    </row>
    <row r="10" s="139" customFormat="1" ht="30" customHeight="1" spans="1:4">
      <c r="A10" s="155" t="s">
        <v>155</v>
      </c>
      <c r="B10" s="153"/>
      <c r="C10" s="152" t="s">
        <v>169</v>
      </c>
      <c r="D10" s="154"/>
    </row>
    <row r="11" s="139" customFormat="1" ht="30" customHeight="1" spans="1:4">
      <c r="A11" s="155" t="s">
        <v>156</v>
      </c>
      <c r="B11" s="153"/>
      <c r="C11" s="152" t="s">
        <v>170</v>
      </c>
      <c r="D11" s="154"/>
    </row>
    <row r="12" s="139" customFormat="1" ht="30" customHeight="1" spans="1:4">
      <c r="A12" s="156" t="s">
        <v>157</v>
      </c>
      <c r="B12" s="153"/>
      <c r="C12" s="152" t="s">
        <v>171</v>
      </c>
      <c r="D12" s="154"/>
    </row>
    <row r="13" s="139" customFormat="1" ht="30" customHeight="1" spans="1:4">
      <c r="A13" s="152" t="s">
        <v>158</v>
      </c>
      <c r="B13" s="153"/>
      <c r="C13" s="152" t="s">
        <v>172</v>
      </c>
      <c r="D13" s="154"/>
    </row>
    <row r="14" s="139" customFormat="1" ht="30" customHeight="1" spans="1:4">
      <c r="A14" s="152" t="s">
        <v>159</v>
      </c>
      <c r="B14" s="153"/>
      <c r="C14" s="152" t="s">
        <v>173</v>
      </c>
      <c r="D14" s="154"/>
    </row>
    <row r="15" s="139" customFormat="1" ht="30" customHeight="1" spans="1:4">
      <c r="A15" s="152" t="s">
        <v>160</v>
      </c>
      <c r="B15" s="153"/>
      <c r="C15" s="152" t="s">
        <v>174</v>
      </c>
      <c r="D15" s="154">
        <v>21</v>
      </c>
    </row>
    <row r="16" s="139" customFormat="1" ht="30" customHeight="1" spans="1:4">
      <c r="A16" s="152"/>
      <c r="B16" s="153"/>
      <c r="C16" s="152"/>
      <c r="D16" s="154"/>
    </row>
    <row r="17" s="139" customFormat="1" ht="30" customHeight="1" spans="1:4">
      <c r="A17" s="157" t="s">
        <v>161</v>
      </c>
      <c r="B17" s="158">
        <f>B5+B9+B13+B15</f>
        <v>50</v>
      </c>
      <c r="C17" s="157" t="s">
        <v>175</v>
      </c>
      <c r="D17" s="159">
        <f>D12+D15</f>
        <v>21</v>
      </c>
    </row>
    <row r="18" s="139" customFormat="1" ht="30" customHeight="1" spans="1:4">
      <c r="A18" s="160"/>
      <c r="B18" s="161"/>
      <c r="C18" s="162" t="s">
        <v>176</v>
      </c>
      <c r="D18" s="163">
        <v>9</v>
      </c>
    </row>
    <row r="19" s="139" customFormat="1" ht="30" customHeight="1" spans="1:4">
      <c r="A19" s="162" t="s">
        <v>550</v>
      </c>
      <c r="B19" s="164"/>
      <c r="C19" s="162" t="s">
        <v>551</v>
      </c>
      <c r="D19" s="163"/>
    </row>
    <row r="20" s="139" customFormat="1" ht="30" customHeight="1" spans="1:4">
      <c r="A20" s="160"/>
      <c r="B20" s="165"/>
      <c r="C20" s="160"/>
      <c r="D20" s="166"/>
    </row>
    <row r="21" s="139" customFormat="1" ht="30" customHeight="1" spans="1:4">
      <c r="A21" s="160"/>
      <c r="B21" s="165"/>
      <c r="C21" s="160"/>
      <c r="D21" s="166"/>
    </row>
    <row r="22" s="139" customFormat="1" ht="30" customHeight="1" spans="1:4">
      <c r="A22" s="167"/>
      <c r="B22" s="153"/>
      <c r="C22" s="167"/>
      <c r="D22" s="154"/>
    </row>
    <row r="23" s="139" customFormat="1" ht="30" customHeight="1" spans="1:4">
      <c r="A23" s="167"/>
      <c r="B23" s="153"/>
      <c r="C23" s="167"/>
      <c r="D23" s="154"/>
    </row>
    <row r="24" s="141" customFormat="1" ht="30" customHeight="1" spans="1:4">
      <c r="A24" s="168" t="s">
        <v>162</v>
      </c>
      <c r="B24" s="169">
        <f>B17+B18</f>
        <v>50</v>
      </c>
      <c r="C24" s="168" t="s">
        <v>177</v>
      </c>
      <c r="D24" s="170">
        <f>D17+D18+D19</f>
        <v>30</v>
      </c>
    </row>
    <row r="25" s="141" customFormat="1" ht="24.95" customHeight="1" spans="1:4">
      <c r="A25" s="171"/>
      <c r="B25" s="171"/>
      <c r="D25" s="172"/>
    </row>
    <row r="26" s="141" customFormat="1" ht="12.75"/>
    <row r="27" s="141" customFormat="1" ht="12.75"/>
    <row r="28" s="141" customFormat="1" ht="12.75"/>
    <row r="29" s="141" customFormat="1" ht="12.75"/>
    <row r="30" s="139" customFormat="1" ht="12.75"/>
    <row r="31" s="139" customFormat="1" ht="12.75"/>
    <row r="32" s="139" customFormat="1" ht="12.75"/>
    <row r="33" s="139" customFormat="1" ht="12.75"/>
    <row r="34" s="139" customFormat="1" ht="12.75"/>
    <row r="35" s="139" customFormat="1" ht="12.75"/>
    <row r="36" s="139" customFormat="1" ht="12.75"/>
    <row r="37" s="139" customFormat="1" ht="12.75"/>
    <row r="38" s="139" customFormat="1" ht="12.75"/>
    <row r="39" s="139" customFormat="1" ht="12.75"/>
    <row r="40" s="139" customFormat="1" ht="12.75"/>
    <row r="41" s="139" customFormat="1" ht="12.75"/>
    <row r="42" s="139" customFormat="1" ht="12.75"/>
    <row r="43" s="139" customFormat="1" ht="12.75"/>
    <row r="44" s="139" customFormat="1" ht="12.75"/>
    <row r="45" s="139" customFormat="1" ht="12.75"/>
    <row r="46" s="139" customFormat="1" ht="12.75"/>
    <row r="47" s="139" customFormat="1" ht="12.75"/>
    <row r="48" s="139" customFormat="1" ht="12.75"/>
    <row r="49" s="139" customFormat="1" ht="12.75"/>
    <row r="50" s="139" customFormat="1" ht="12.75"/>
    <row r="51" s="139" customFormat="1" ht="12.75"/>
    <row r="52" s="139" customFormat="1" ht="12.75"/>
    <row r="53" s="139" customFormat="1" ht="12.75"/>
    <row r="54" s="139" customFormat="1" ht="12.75"/>
    <row r="55" s="139" customFormat="1" ht="12.75"/>
    <row r="56" s="139" customFormat="1" ht="12.75"/>
    <row r="57" s="139" customFormat="1" ht="12.75"/>
    <row r="58" s="139" customFormat="1" ht="12.75"/>
    <row r="59" s="139" customFormat="1" ht="12.75"/>
    <row r="60" s="139" customFormat="1" ht="12.75"/>
    <row r="61" s="139" customFormat="1" ht="12.75"/>
    <row r="62" s="139" customFormat="1" ht="12.75"/>
    <row r="63" s="139" customFormat="1" ht="12.75"/>
    <row r="64" s="139" customFormat="1" ht="12.75"/>
    <row r="65" s="139" customFormat="1" ht="12.75"/>
    <row r="66" s="139" customFormat="1" ht="12.75"/>
    <row r="67" s="139" customFormat="1" ht="12.75"/>
    <row r="68" s="139" customFormat="1" ht="12.75"/>
    <row r="69" s="139" customFormat="1" ht="12.75"/>
    <row r="70" s="139" customFormat="1" ht="12.75"/>
    <row r="71" s="139" customFormat="1" ht="12.75"/>
    <row r="72" s="139" customFormat="1" ht="12.75"/>
    <row r="73" s="139" customFormat="1" ht="12.75"/>
    <row r="74" s="139" customFormat="1" ht="12.75"/>
    <row r="75" s="139" customFormat="1" ht="12.75"/>
    <row r="76" s="139" customFormat="1" ht="12.75"/>
    <row r="77" s="139" customFormat="1" ht="12.75"/>
    <row r="78" s="139" customFormat="1" ht="12.75"/>
    <row r="79" s="139" customFormat="1" ht="12.75"/>
    <row r="80" s="139" customFormat="1" ht="12.75"/>
    <row r="81" s="139" customFormat="1" ht="12.75"/>
    <row r="82" s="139" customFormat="1" ht="12.75"/>
    <row r="83" s="139" customFormat="1" ht="12.75"/>
    <row r="84" s="139" customFormat="1" ht="12.75"/>
    <row r="85" s="139" customFormat="1" ht="12.75"/>
    <row r="86" s="139" customFormat="1" ht="12.75"/>
  </sheetData>
  <mergeCells count="4">
    <mergeCell ref="A1:D1"/>
    <mergeCell ref="A3:B3"/>
    <mergeCell ref="C3:D3"/>
    <mergeCell ref="A25:B25"/>
  </mergeCells>
  <printOptions horizontalCentered="1"/>
  <pageMargins left="0.786805555555556" right="0.786805555555556" top="0.786805555555556" bottom="0.786805555555556" header="0.196527777777778" footer="0.314583333333333"/>
  <pageSetup paperSize="9" firstPageNumber="21" orientation="portrait" useFirstPageNumber="1" horizontalDpi="6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workbookViewId="0">
      <selection activeCell="J21" sqref="J21"/>
    </sheetView>
  </sheetViews>
  <sheetFormatPr defaultColWidth="9" defaultRowHeight="14.25" outlineLevelRow="4" outlineLevelCol="1"/>
  <cols>
    <col min="1" max="1" width="52.5" customWidth="1"/>
    <col min="2" max="2" width="27.6" customWidth="1"/>
  </cols>
  <sheetData>
    <row r="1" ht="30" customHeight="1" spans="1:2">
      <c r="A1" s="130" t="s">
        <v>553</v>
      </c>
      <c r="B1" s="130"/>
    </row>
    <row r="2" ht="20.1" customHeight="1" spans="1:2">
      <c r="A2" s="131"/>
      <c r="B2" s="132" t="s">
        <v>179</v>
      </c>
    </row>
    <row r="3" ht="30" customHeight="1" spans="1:2">
      <c r="A3" s="133" t="s">
        <v>554</v>
      </c>
      <c r="B3" s="134" t="s">
        <v>234</v>
      </c>
    </row>
    <row r="4" ht="30" customHeight="1" spans="1:2">
      <c r="A4" s="135" t="s">
        <v>555</v>
      </c>
      <c r="B4" s="136">
        <v>0</v>
      </c>
    </row>
    <row r="5" ht="23" customHeight="1" spans="1:2">
      <c r="A5" s="137" t="s">
        <v>556</v>
      </c>
      <c r="B5" s="137"/>
    </row>
  </sheetData>
  <mergeCells count="2">
    <mergeCell ref="A1:B1"/>
    <mergeCell ref="A5:B5"/>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G153"/>
  <sheetViews>
    <sheetView zoomScale="115" zoomScaleNormal="115" workbookViewId="0">
      <selection activeCell="Q13" sqref="Q13"/>
    </sheetView>
  </sheetViews>
  <sheetFormatPr defaultColWidth="9" defaultRowHeight="17.25"/>
  <cols>
    <col min="1" max="2" width="9" style="100"/>
    <col min="3" max="3" width="10.3" style="20" customWidth="1"/>
    <col min="4" max="4" width="36.1" style="20" customWidth="1"/>
    <col min="5" max="5" width="11.2" style="101" customWidth="1"/>
    <col min="6" max="6" width="11.2" style="102" customWidth="1"/>
    <col min="7" max="7" width="11.2" style="20" customWidth="1"/>
    <col min="8" max="8" width="9" style="2"/>
    <col min="9" max="9" width="9.24166666666667" style="103" customWidth="1"/>
    <col min="10" max="10" width="8.68333333333333" style="2" customWidth="1"/>
    <col min="11" max="11" width="8.375" style="2"/>
    <col min="12" max="12" width="19.9916666666667" style="2" customWidth="1"/>
    <col min="13" max="13" width="26" style="2"/>
    <col min="14" max="16384" width="9" style="2"/>
  </cols>
  <sheetData>
    <row r="1" s="18" customFormat="1" ht="30" customHeight="1" spans="1:215">
      <c r="A1" s="104"/>
      <c r="B1" s="104"/>
      <c r="C1" s="105" t="s">
        <v>557</v>
      </c>
      <c r="D1" s="105"/>
      <c r="E1" s="106"/>
      <c r="F1" s="107"/>
      <c r="G1" s="105"/>
      <c r="H1" s="108"/>
      <c r="I1" s="127"/>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row>
    <row r="2" s="4" customFormat="1" ht="20.1" customHeight="1" spans="1:215">
      <c r="A2" s="109"/>
      <c r="B2" s="109"/>
      <c r="D2" s="110"/>
      <c r="E2" s="111"/>
      <c r="F2" s="111"/>
      <c r="G2" s="112" t="s">
        <v>179</v>
      </c>
      <c r="H2" s="110"/>
      <c r="I2" s="128"/>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row>
    <row r="3" s="4" customFormat="1" ht="21.5" customHeight="1" spans="1:215">
      <c r="A3" s="109"/>
      <c r="B3" s="109"/>
      <c r="C3" s="113" t="s">
        <v>55</v>
      </c>
      <c r="D3" s="114" t="s">
        <v>241</v>
      </c>
      <c r="E3" s="115" t="s">
        <v>227</v>
      </c>
      <c r="F3" s="116"/>
      <c r="G3" s="117"/>
      <c r="H3" s="118"/>
      <c r="I3" s="129"/>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row>
    <row r="4" s="4" customFormat="1" ht="21" customHeight="1" spans="1:215">
      <c r="A4" s="109"/>
      <c r="B4" s="109"/>
      <c r="C4" s="119"/>
      <c r="D4" s="120"/>
      <c r="E4" s="121" t="s">
        <v>204</v>
      </c>
      <c r="F4" s="122" t="s">
        <v>558</v>
      </c>
      <c r="G4" s="123"/>
      <c r="H4" s="118"/>
      <c r="I4" s="129"/>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c r="HC4" s="118"/>
      <c r="HD4" s="118"/>
      <c r="HE4" s="118"/>
      <c r="HF4" s="118"/>
      <c r="HG4" s="118"/>
    </row>
    <row r="5" s="4" customFormat="1" ht="28" customHeight="1" spans="1:215">
      <c r="A5" s="109"/>
      <c r="B5" s="109"/>
      <c r="C5" s="119"/>
      <c r="D5" s="120"/>
      <c r="E5" s="121"/>
      <c r="F5" s="122" t="s">
        <v>242</v>
      </c>
      <c r="G5" s="124" t="s">
        <v>559</v>
      </c>
      <c r="H5" s="118"/>
      <c r="I5" s="129"/>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row>
    <row r="6" s="4" customFormat="1" ht="28" customHeight="1" spans="1:215">
      <c r="A6" s="109" t="s">
        <v>560</v>
      </c>
      <c r="B6" s="109" t="s">
        <v>561</v>
      </c>
      <c r="C6" s="119" t="s">
        <v>562</v>
      </c>
      <c r="D6" s="120" t="s">
        <v>563</v>
      </c>
      <c r="E6" s="121" t="s">
        <v>204</v>
      </c>
      <c r="F6" s="122" t="s">
        <v>242</v>
      </c>
      <c r="G6" s="124" t="s">
        <v>559</v>
      </c>
      <c r="H6" s="118"/>
      <c r="I6" s="129"/>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row>
    <row r="7" s="4" customFormat="1" ht="23.15" customHeight="1" spans="1:215">
      <c r="A7" s="109" t="str">
        <f t="shared" ref="A7:A21" si="0">LEFT(C7,3)</f>
        <v>201</v>
      </c>
      <c r="B7" s="109" t="str">
        <f t="shared" ref="B7:B21" si="1">LEFT(C7,5)</f>
        <v>20101</v>
      </c>
      <c r="C7" s="63">
        <v>2010101</v>
      </c>
      <c r="D7" s="16" t="s">
        <v>248</v>
      </c>
      <c r="E7" s="61">
        <f t="shared" ref="E7:E70" si="2">F7+G7</f>
        <v>924</v>
      </c>
      <c r="F7" s="125">
        <v>924</v>
      </c>
      <c r="G7" s="126">
        <v>0</v>
      </c>
      <c r="H7" s="118"/>
      <c r="I7" t="s">
        <v>560</v>
      </c>
      <c r="J7" t="s">
        <v>561</v>
      </c>
      <c r="K7" t="s">
        <v>562</v>
      </c>
      <c r="L7" t="s">
        <v>564</v>
      </c>
      <c r="M7" t="s">
        <v>565</v>
      </c>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row>
    <row r="8" s="4" customFormat="1" ht="23.15" customHeight="1" spans="1:215">
      <c r="A8" s="109" t="str">
        <f t="shared" si="0"/>
        <v>201</v>
      </c>
      <c r="B8" s="109" t="str">
        <f t="shared" si="1"/>
        <v>20103</v>
      </c>
      <c r="C8" s="63">
        <v>2010301</v>
      </c>
      <c r="D8" s="16" t="s">
        <v>248</v>
      </c>
      <c r="E8" s="61">
        <f t="shared" si="2"/>
        <v>1720</v>
      </c>
      <c r="F8" s="125">
        <v>1720</v>
      </c>
      <c r="G8" s="126">
        <v>0</v>
      </c>
      <c r="H8" s="118"/>
      <c r="I8" t="s">
        <v>244</v>
      </c>
      <c r="J8"/>
      <c r="K8"/>
      <c r="L8">
        <v>13264</v>
      </c>
      <c r="M8">
        <v>59</v>
      </c>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row>
    <row r="9" s="4" customFormat="1" ht="23.15" customHeight="1" spans="1:215">
      <c r="A9" s="109" t="str">
        <f t="shared" si="0"/>
        <v>201</v>
      </c>
      <c r="B9" s="109" t="str">
        <f t="shared" si="1"/>
        <v>20103</v>
      </c>
      <c r="C9" s="63">
        <v>2010302</v>
      </c>
      <c r="D9" s="16" t="s">
        <v>252</v>
      </c>
      <c r="E9" s="61">
        <f t="shared" si="2"/>
        <v>80</v>
      </c>
      <c r="F9" s="125">
        <v>80</v>
      </c>
      <c r="G9" s="126">
        <v>0</v>
      </c>
      <c r="H9" s="118"/>
      <c r="I9"/>
      <c r="J9" t="s">
        <v>245</v>
      </c>
      <c r="K9"/>
      <c r="L9">
        <v>924</v>
      </c>
      <c r="M9">
        <v>0</v>
      </c>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row>
    <row r="10" s="4" customFormat="1" ht="23.15" customHeight="1" spans="1:215">
      <c r="A10" s="109" t="str">
        <f t="shared" si="0"/>
        <v>201</v>
      </c>
      <c r="B10" s="109" t="str">
        <f t="shared" si="1"/>
        <v>20103</v>
      </c>
      <c r="C10" s="63">
        <v>2010303</v>
      </c>
      <c r="D10" s="16" t="s">
        <v>253</v>
      </c>
      <c r="E10" s="61">
        <f t="shared" si="2"/>
        <v>2394</v>
      </c>
      <c r="F10" s="125">
        <v>2394</v>
      </c>
      <c r="G10" s="126">
        <v>0</v>
      </c>
      <c r="H10" s="118"/>
      <c r="I10"/>
      <c r="J10"/>
      <c r="K10">
        <v>2010101</v>
      </c>
      <c r="L10">
        <v>924</v>
      </c>
      <c r="M10">
        <v>0</v>
      </c>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row>
    <row r="11" s="4" customFormat="1" ht="23.15" customHeight="1" spans="1:215">
      <c r="A11" s="109" t="str">
        <f t="shared" si="0"/>
        <v>201</v>
      </c>
      <c r="B11" s="109" t="str">
        <f t="shared" si="1"/>
        <v>20103</v>
      </c>
      <c r="C11" s="63">
        <v>2010306</v>
      </c>
      <c r="D11" s="16" t="s">
        <v>254</v>
      </c>
      <c r="E11" s="61">
        <f t="shared" si="2"/>
        <v>197</v>
      </c>
      <c r="F11" s="125">
        <v>197</v>
      </c>
      <c r="G11" s="126">
        <v>0</v>
      </c>
      <c r="H11" s="118"/>
      <c r="I11"/>
      <c r="J11" t="s">
        <v>249</v>
      </c>
      <c r="K11"/>
      <c r="L11">
        <v>4434</v>
      </c>
      <c r="M11">
        <v>55</v>
      </c>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row>
    <row r="12" s="4" customFormat="1" ht="23.15" customHeight="1" spans="1:215">
      <c r="A12" s="109" t="str">
        <f t="shared" si="0"/>
        <v>201</v>
      </c>
      <c r="B12" s="109" t="str">
        <f t="shared" si="1"/>
        <v>20103</v>
      </c>
      <c r="C12" s="63">
        <v>2010399</v>
      </c>
      <c r="D12" s="16" t="s">
        <v>255</v>
      </c>
      <c r="E12" s="61">
        <f t="shared" si="2"/>
        <v>98</v>
      </c>
      <c r="F12" s="125">
        <v>43</v>
      </c>
      <c r="G12" s="126">
        <v>55</v>
      </c>
      <c r="H12" s="118"/>
      <c r="I12"/>
      <c r="J12"/>
      <c r="K12">
        <v>2010301</v>
      </c>
      <c r="L12">
        <v>1720</v>
      </c>
      <c r="M12">
        <v>0</v>
      </c>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row>
    <row r="13" s="4" customFormat="1" ht="23.15" customHeight="1" spans="1:215">
      <c r="A13" s="109" t="str">
        <f t="shared" si="0"/>
        <v>201</v>
      </c>
      <c r="B13" s="109" t="str">
        <f t="shared" si="1"/>
        <v>20104</v>
      </c>
      <c r="C13" s="63">
        <v>2010401</v>
      </c>
      <c r="D13" s="16" t="s">
        <v>248</v>
      </c>
      <c r="E13" s="61">
        <f t="shared" si="2"/>
        <v>405</v>
      </c>
      <c r="F13" s="125">
        <v>405</v>
      </c>
      <c r="G13" s="126">
        <v>0</v>
      </c>
      <c r="H13" s="118"/>
      <c r="I13"/>
      <c r="J13"/>
      <c r="K13">
        <v>2010302</v>
      </c>
      <c r="L13">
        <v>80</v>
      </c>
      <c r="M13">
        <v>0</v>
      </c>
      <c r="N13" s="118"/>
      <c r="O13" s="118"/>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row>
    <row r="14" s="4" customFormat="1" ht="23.15" customHeight="1" spans="1:215">
      <c r="A14" s="109" t="str">
        <f t="shared" si="0"/>
        <v>201</v>
      </c>
      <c r="B14" s="109" t="str">
        <f t="shared" si="1"/>
        <v>20104</v>
      </c>
      <c r="C14" s="63">
        <v>2010499</v>
      </c>
      <c r="D14" s="16" t="s">
        <v>259</v>
      </c>
      <c r="E14" s="61">
        <f t="shared" si="2"/>
        <v>123</v>
      </c>
      <c r="F14" s="125">
        <v>123</v>
      </c>
      <c r="G14" s="126">
        <v>0</v>
      </c>
      <c r="H14" s="118"/>
      <c r="I14"/>
      <c r="J14"/>
      <c r="K14">
        <v>2010303</v>
      </c>
      <c r="L14">
        <v>2394</v>
      </c>
      <c r="M14">
        <v>0</v>
      </c>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row>
    <row r="15" s="4" customFormat="1" ht="23.15" customHeight="1" spans="1:215">
      <c r="A15" s="109" t="str">
        <f t="shared" si="0"/>
        <v>201</v>
      </c>
      <c r="B15" s="109" t="str">
        <f t="shared" si="1"/>
        <v>20105</v>
      </c>
      <c r="C15" s="63">
        <v>2010505</v>
      </c>
      <c r="D15" s="16" t="s">
        <v>263</v>
      </c>
      <c r="E15" s="61">
        <f t="shared" si="2"/>
        <v>126</v>
      </c>
      <c r="F15" s="125">
        <v>126</v>
      </c>
      <c r="G15" s="126">
        <v>0</v>
      </c>
      <c r="H15" s="118"/>
      <c r="I15"/>
      <c r="J15"/>
      <c r="K15">
        <v>2010306</v>
      </c>
      <c r="L15">
        <v>197</v>
      </c>
      <c r="M15">
        <v>0</v>
      </c>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c r="FS15" s="118"/>
      <c r="FT15" s="118"/>
      <c r="FU15" s="118"/>
      <c r="FV15" s="118"/>
      <c r="FW15" s="118"/>
      <c r="FX15" s="118"/>
      <c r="FY15" s="118"/>
      <c r="FZ15" s="118"/>
      <c r="GA15" s="118"/>
      <c r="GB15" s="118"/>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c r="HB15" s="118"/>
      <c r="HC15" s="118"/>
      <c r="HD15" s="118"/>
      <c r="HE15" s="118"/>
      <c r="HF15" s="118"/>
      <c r="HG15" s="118"/>
    </row>
    <row r="16" s="4" customFormat="1" ht="23.15" customHeight="1" spans="1:215">
      <c r="A16" s="109" t="str">
        <f t="shared" si="0"/>
        <v>201</v>
      </c>
      <c r="B16" s="109" t="str">
        <f t="shared" si="1"/>
        <v>20106</v>
      </c>
      <c r="C16" s="63">
        <v>2010601</v>
      </c>
      <c r="D16" s="16" t="s">
        <v>248</v>
      </c>
      <c r="E16" s="61">
        <f t="shared" si="2"/>
        <v>247</v>
      </c>
      <c r="F16" s="125">
        <v>247</v>
      </c>
      <c r="G16" s="126">
        <v>0</v>
      </c>
      <c r="H16" s="118"/>
      <c r="I16"/>
      <c r="J16"/>
      <c r="K16">
        <v>2010399</v>
      </c>
      <c r="L16">
        <v>43</v>
      </c>
      <c r="M16">
        <v>55</v>
      </c>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c r="HB16" s="118"/>
      <c r="HC16" s="118"/>
      <c r="HD16" s="118"/>
      <c r="HE16" s="118"/>
      <c r="HF16" s="118"/>
      <c r="HG16" s="118"/>
    </row>
    <row r="17" s="4" customFormat="1" ht="23.15" customHeight="1" spans="1:215">
      <c r="A17" s="109" t="str">
        <f t="shared" si="0"/>
        <v>201</v>
      </c>
      <c r="B17" s="109" t="str">
        <f t="shared" si="1"/>
        <v>20106</v>
      </c>
      <c r="C17" s="63">
        <v>2010602</v>
      </c>
      <c r="D17" s="16" t="s">
        <v>252</v>
      </c>
      <c r="E17" s="61">
        <f t="shared" si="2"/>
        <v>11</v>
      </c>
      <c r="F17" s="125">
        <v>11</v>
      </c>
      <c r="G17" s="126">
        <v>0</v>
      </c>
      <c r="H17" s="118"/>
      <c r="I17"/>
      <c r="J17" t="s">
        <v>256</v>
      </c>
      <c r="K17"/>
      <c r="L17">
        <v>528</v>
      </c>
      <c r="M17">
        <v>0</v>
      </c>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row>
    <row r="18" s="4" customFormat="1" ht="23.15" customHeight="1" spans="1:215">
      <c r="A18" s="109" t="str">
        <f t="shared" si="0"/>
        <v>201</v>
      </c>
      <c r="B18" s="109" t="str">
        <f t="shared" si="1"/>
        <v>20106</v>
      </c>
      <c r="C18" s="63">
        <v>2010607</v>
      </c>
      <c r="D18" s="16" t="s">
        <v>267</v>
      </c>
      <c r="E18" s="61">
        <f t="shared" si="2"/>
        <v>32</v>
      </c>
      <c r="F18" s="125">
        <v>32</v>
      </c>
      <c r="G18" s="126">
        <v>0</v>
      </c>
      <c r="H18" s="118"/>
      <c r="I18"/>
      <c r="J18"/>
      <c r="K18">
        <v>2010401</v>
      </c>
      <c r="L18">
        <v>405</v>
      </c>
      <c r="M18">
        <v>0</v>
      </c>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row>
    <row r="19" s="4" customFormat="1" ht="23.15" customHeight="1" spans="1:215">
      <c r="A19" s="109" t="str">
        <f t="shared" si="0"/>
        <v>201</v>
      </c>
      <c r="B19" s="109" t="str">
        <f t="shared" si="1"/>
        <v>20106</v>
      </c>
      <c r="C19" s="63">
        <v>2010608</v>
      </c>
      <c r="D19" s="16" t="s">
        <v>268</v>
      </c>
      <c r="E19" s="61">
        <f t="shared" si="2"/>
        <v>460</v>
      </c>
      <c r="F19" s="125">
        <v>460</v>
      </c>
      <c r="G19" s="126">
        <v>0</v>
      </c>
      <c r="H19" s="118"/>
      <c r="I19"/>
      <c r="J19"/>
      <c r="K19">
        <v>2010499</v>
      </c>
      <c r="L19">
        <v>123</v>
      </c>
      <c r="M19">
        <v>0</v>
      </c>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row>
    <row r="20" s="4" customFormat="1" ht="23.15" customHeight="1" spans="1:215">
      <c r="A20" s="109" t="str">
        <f t="shared" si="0"/>
        <v>201</v>
      </c>
      <c r="B20" s="109" t="str">
        <f t="shared" si="1"/>
        <v>20106</v>
      </c>
      <c r="C20" s="63">
        <v>2010699</v>
      </c>
      <c r="D20" s="16" t="s">
        <v>269</v>
      </c>
      <c r="E20" s="61">
        <f t="shared" si="2"/>
        <v>4</v>
      </c>
      <c r="F20" s="125">
        <v>0</v>
      </c>
      <c r="G20" s="126">
        <v>4</v>
      </c>
      <c r="H20" s="118"/>
      <c r="I20"/>
      <c r="J20" t="s">
        <v>260</v>
      </c>
      <c r="K20"/>
      <c r="L20">
        <v>126</v>
      </c>
      <c r="M20">
        <v>0</v>
      </c>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row>
    <row r="21" s="4" customFormat="1" ht="23.15" customHeight="1" spans="1:215">
      <c r="A21" s="109" t="str">
        <f t="shared" si="0"/>
        <v>201</v>
      </c>
      <c r="B21" s="109" t="str">
        <f t="shared" si="1"/>
        <v>20107</v>
      </c>
      <c r="C21" s="63">
        <v>2010701</v>
      </c>
      <c r="D21" s="16" t="s">
        <v>248</v>
      </c>
      <c r="E21" s="61">
        <f t="shared" si="2"/>
        <v>3000</v>
      </c>
      <c r="F21" s="125">
        <v>3000</v>
      </c>
      <c r="G21" s="126">
        <v>0</v>
      </c>
      <c r="H21" s="118"/>
      <c r="I21"/>
      <c r="J21"/>
      <c r="K21">
        <v>2010505</v>
      </c>
      <c r="L21">
        <v>126</v>
      </c>
      <c r="M21">
        <v>0</v>
      </c>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c r="HB21" s="118"/>
      <c r="HC21" s="118"/>
      <c r="HD21" s="118"/>
      <c r="HE21" s="118"/>
      <c r="HF21" s="118"/>
      <c r="HG21" s="118"/>
    </row>
    <row r="22" s="4" customFormat="1" ht="23.15" customHeight="1" spans="1:215">
      <c r="A22" s="109" t="str">
        <f t="shared" ref="A22:A53" si="3">LEFT(C22,3)</f>
        <v>201</v>
      </c>
      <c r="B22" s="109" t="str">
        <f t="shared" ref="B22:B53" si="4">LEFT(C22,5)</f>
        <v>20111</v>
      </c>
      <c r="C22" s="63">
        <v>2011101</v>
      </c>
      <c r="D22" s="16" t="s">
        <v>248</v>
      </c>
      <c r="E22" s="61">
        <f t="shared" si="2"/>
        <v>110</v>
      </c>
      <c r="F22" s="125">
        <v>110</v>
      </c>
      <c r="G22" s="126">
        <v>0</v>
      </c>
      <c r="H22" s="118"/>
      <c r="I22"/>
      <c r="J22" t="s">
        <v>264</v>
      </c>
      <c r="K22"/>
      <c r="L22">
        <v>750</v>
      </c>
      <c r="M22">
        <v>4</v>
      </c>
      <c r="N22" s="118"/>
      <c r="O22" s="118"/>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8"/>
      <c r="GP22" s="118"/>
      <c r="GQ22" s="118"/>
      <c r="GR22" s="118"/>
      <c r="GS22" s="118"/>
      <c r="GT22" s="118"/>
      <c r="GU22" s="118"/>
      <c r="GV22" s="118"/>
      <c r="GW22" s="118"/>
      <c r="GX22" s="118"/>
      <c r="GY22" s="118"/>
      <c r="GZ22" s="118"/>
      <c r="HA22" s="118"/>
      <c r="HB22" s="118"/>
      <c r="HC22" s="118"/>
      <c r="HD22" s="118"/>
      <c r="HE22" s="118"/>
      <c r="HF22" s="118"/>
      <c r="HG22" s="118"/>
    </row>
    <row r="23" s="4" customFormat="1" ht="23.15" customHeight="1" spans="1:215">
      <c r="A23" s="109" t="str">
        <f t="shared" si="3"/>
        <v>201</v>
      </c>
      <c r="B23" s="109" t="str">
        <f t="shared" si="4"/>
        <v>20111</v>
      </c>
      <c r="C23" s="63">
        <v>2011199</v>
      </c>
      <c r="D23" s="16" t="s">
        <v>277</v>
      </c>
      <c r="E23" s="61">
        <f t="shared" si="2"/>
        <v>101</v>
      </c>
      <c r="F23" s="125">
        <v>101</v>
      </c>
      <c r="G23" s="126">
        <v>0</v>
      </c>
      <c r="H23" s="118"/>
      <c r="I23"/>
      <c r="J23"/>
      <c r="K23">
        <v>2010601</v>
      </c>
      <c r="L23">
        <v>247</v>
      </c>
      <c r="M23">
        <v>0</v>
      </c>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row>
    <row r="24" s="4" customFormat="1" ht="23.15" customHeight="1" spans="1:215">
      <c r="A24" s="109" t="str">
        <f t="shared" si="3"/>
        <v>201</v>
      </c>
      <c r="B24" s="109" t="str">
        <f t="shared" si="4"/>
        <v>20113</v>
      </c>
      <c r="C24" s="63">
        <v>2011301</v>
      </c>
      <c r="D24" s="16" t="s">
        <v>248</v>
      </c>
      <c r="E24" s="61">
        <f t="shared" si="2"/>
        <v>348</v>
      </c>
      <c r="F24" s="125">
        <v>348</v>
      </c>
      <c r="G24" s="126">
        <v>0</v>
      </c>
      <c r="H24" s="118"/>
      <c r="I24"/>
      <c r="J24"/>
      <c r="K24">
        <v>2010602</v>
      </c>
      <c r="L24">
        <v>11</v>
      </c>
      <c r="M24">
        <v>0</v>
      </c>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c r="HC24" s="118"/>
      <c r="HD24" s="118"/>
      <c r="HE24" s="118"/>
      <c r="HF24" s="118"/>
      <c r="HG24" s="118"/>
    </row>
    <row r="25" s="4" customFormat="1" ht="23.15" customHeight="1" spans="1:215">
      <c r="A25" s="109" t="str">
        <f t="shared" si="3"/>
        <v>201</v>
      </c>
      <c r="B25" s="109" t="str">
        <f t="shared" si="4"/>
        <v>20113</v>
      </c>
      <c r="C25" s="63">
        <v>2011308</v>
      </c>
      <c r="D25" s="16" t="s">
        <v>281</v>
      </c>
      <c r="E25" s="61">
        <f t="shared" si="2"/>
        <v>560</v>
      </c>
      <c r="F25" s="125">
        <v>560</v>
      </c>
      <c r="G25" s="126">
        <v>0</v>
      </c>
      <c r="H25" s="118"/>
      <c r="I25"/>
      <c r="J25"/>
      <c r="K25">
        <v>2010607</v>
      </c>
      <c r="L25">
        <v>32</v>
      </c>
      <c r="M25">
        <v>0</v>
      </c>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c r="HB25" s="118"/>
      <c r="HC25" s="118"/>
      <c r="HD25" s="118"/>
      <c r="HE25" s="118"/>
      <c r="HF25" s="118"/>
      <c r="HG25" s="118"/>
    </row>
    <row r="26" s="4" customFormat="1" ht="23.15" customHeight="1" spans="1:215">
      <c r="A26" s="109" t="str">
        <f t="shared" si="3"/>
        <v>201</v>
      </c>
      <c r="B26" s="109" t="str">
        <f t="shared" si="4"/>
        <v>20113</v>
      </c>
      <c r="C26" s="63">
        <v>2011399</v>
      </c>
      <c r="D26" s="16" t="s">
        <v>282</v>
      </c>
      <c r="E26" s="61">
        <f t="shared" si="2"/>
        <v>500</v>
      </c>
      <c r="F26" s="125">
        <v>500</v>
      </c>
      <c r="G26" s="126">
        <v>0</v>
      </c>
      <c r="H26" s="118"/>
      <c r="I26"/>
      <c r="J26"/>
      <c r="K26">
        <v>2010608</v>
      </c>
      <c r="L26">
        <v>460</v>
      </c>
      <c r="M26">
        <v>0</v>
      </c>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8"/>
      <c r="GP26" s="118"/>
      <c r="GQ26" s="118"/>
      <c r="GR26" s="118"/>
      <c r="GS26" s="118"/>
      <c r="GT26" s="118"/>
      <c r="GU26" s="118"/>
      <c r="GV26" s="118"/>
      <c r="GW26" s="118"/>
      <c r="GX26" s="118"/>
      <c r="GY26" s="118"/>
      <c r="GZ26" s="118"/>
      <c r="HA26" s="118"/>
      <c r="HB26" s="118"/>
      <c r="HC26" s="118"/>
      <c r="HD26" s="118"/>
      <c r="HE26" s="118"/>
      <c r="HF26" s="118"/>
      <c r="HG26" s="118"/>
    </row>
    <row r="27" s="4" customFormat="1" ht="23.15" customHeight="1" spans="1:215">
      <c r="A27" s="109" t="str">
        <f t="shared" si="3"/>
        <v>201</v>
      </c>
      <c r="B27" s="109" t="str">
        <f t="shared" si="4"/>
        <v>20129</v>
      </c>
      <c r="C27" s="63">
        <v>2012906</v>
      </c>
      <c r="D27" s="16" t="s">
        <v>286</v>
      </c>
      <c r="E27" s="61">
        <f t="shared" si="2"/>
        <v>156</v>
      </c>
      <c r="F27" s="125">
        <v>156</v>
      </c>
      <c r="G27" s="126">
        <v>0</v>
      </c>
      <c r="H27" s="118"/>
      <c r="I27"/>
      <c r="J27"/>
      <c r="K27">
        <v>2010699</v>
      </c>
      <c r="L27">
        <v>0</v>
      </c>
      <c r="M27">
        <v>4</v>
      </c>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8"/>
      <c r="GP27" s="118"/>
      <c r="GQ27" s="118"/>
      <c r="GR27" s="118"/>
      <c r="GS27" s="118"/>
      <c r="GT27" s="118"/>
      <c r="GU27" s="118"/>
      <c r="GV27" s="118"/>
      <c r="GW27" s="118"/>
      <c r="GX27" s="118"/>
      <c r="GY27" s="118"/>
      <c r="GZ27" s="118"/>
      <c r="HA27" s="118"/>
      <c r="HB27" s="118"/>
      <c r="HC27" s="118"/>
      <c r="HD27" s="118"/>
      <c r="HE27" s="118"/>
      <c r="HF27" s="118"/>
      <c r="HG27" s="118"/>
    </row>
    <row r="28" s="4" customFormat="1" ht="23.15" customHeight="1" spans="1:215">
      <c r="A28" s="109" t="str">
        <f t="shared" si="3"/>
        <v>201</v>
      </c>
      <c r="B28" s="109" t="str">
        <f t="shared" si="4"/>
        <v>20129</v>
      </c>
      <c r="C28" s="63">
        <v>2012999</v>
      </c>
      <c r="D28" s="16" t="s">
        <v>287</v>
      </c>
      <c r="E28" s="61">
        <f t="shared" si="2"/>
        <v>52</v>
      </c>
      <c r="F28" s="125">
        <v>52</v>
      </c>
      <c r="G28" s="126">
        <v>0</v>
      </c>
      <c r="H28" s="118"/>
      <c r="I28"/>
      <c r="J28" t="s">
        <v>270</v>
      </c>
      <c r="K28"/>
      <c r="L28">
        <v>3000</v>
      </c>
      <c r="M28">
        <v>0</v>
      </c>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8"/>
      <c r="GP28" s="118"/>
      <c r="GQ28" s="118"/>
      <c r="GR28" s="118"/>
      <c r="GS28" s="118"/>
      <c r="GT28" s="118"/>
      <c r="GU28" s="118"/>
      <c r="GV28" s="118"/>
      <c r="GW28" s="118"/>
      <c r="GX28" s="118"/>
      <c r="GY28" s="118"/>
      <c r="GZ28" s="118"/>
      <c r="HA28" s="118"/>
      <c r="HB28" s="118"/>
      <c r="HC28" s="118"/>
      <c r="HD28" s="118"/>
      <c r="HE28" s="118"/>
      <c r="HF28" s="118"/>
      <c r="HG28" s="118"/>
    </row>
    <row r="29" s="4" customFormat="1" ht="23.15" customHeight="1" spans="1:215">
      <c r="A29" s="109" t="str">
        <f t="shared" si="3"/>
        <v>201</v>
      </c>
      <c r="B29" s="109" t="str">
        <f t="shared" si="4"/>
        <v>20132</v>
      </c>
      <c r="C29" s="63">
        <v>2013299</v>
      </c>
      <c r="D29" s="16" t="s">
        <v>291</v>
      </c>
      <c r="E29" s="61">
        <f t="shared" si="2"/>
        <v>927</v>
      </c>
      <c r="F29" s="125">
        <v>927</v>
      </c>
      <c r="G29" s="126">
        <v>0</v>
      </c>
      <c r="H29" s="118"/>
      <c r="I29"/>
      <c r="J29"/>
      <c r="K29">
        <v>2010701</v>
      </c>
      <c r="L29">
        <v>3000</v>
      </c>
      <c r="M29">
        <v>0</v>
      </c>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8"/>
      <c r="GP29" s="118"/>
      <c r="GQ29" s="118"/>
      <c r="GR29" s="118"/>
      <c r="GS29" s="118"/>
      <c r="GT29" s="118"/>
      <c r="GU29" s="118"/>
      <c r="GV29" s="118"/>
      <c r="GW29" s="118"/>
      <c r="GX29" s="118"/>
      <c r="GY29" s="118"/>
      <c r="GZ29" s="118"/>
      <c r="HA29" s="118"/>
      <c r="HB29" s="118"/>
      <c r="HC29" s="118"/>
      <c r="HD29" s="118"/>
      <c r="HE29" s="118"/>
      <c r="HF29" s="118"/>
      <c r="HG29" s="118"/>
    </row>
    <row r="30" s="4" customFormat="1" ht="23.15" customHeight="1" spans="1:215">
      <c r="A30" s="109" t="str">
        <f t="shared" si="3"/>
        <v>201</v>
      </c>
      <c r="B30" s="109" t="str">
        <f t="shared" si="4"/>
        <v>20133</v>
      </c>
      <c r="C30" s="63">
        <v>2013304</v>
      </c>
      <c r="D30" s="16" t="s">
        <v>295</v>
      </c>
      <c r="E30" s="61">
        <f t="shared" si="2"/>
        <v>278</v>
      </c>
      <c r="F30" s="125">
        <v>278</v>
      </c>
      <c r="G30" s="126">
        <v>0</v>
      </c>
      <c r="H30" s="118"/>
      <c r="I30"/>
      <c r="J30" t="s">
        <v>274</v>
      </c>
      <c r="K30"/>
      <c r="L30">
        <v>211</v>
      </c>
      <c r="M30">
        <v>0</v>
      </c>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8"/>
      <c r="GP30" s="118"/>
      <c r="GQ30" s="118"/>
      <c r="GR30" s="118"/>
      <c r="GS30" s="118"/>
      <c r="GT30" s="118"/>
      <c r="GU30" s="118"/>
      <c r="GV30" s="118"/>
      <c r="GW30" s="118"/>
      <c r="GX30" s="118"/>
      <c r="GY30" s="118"/>
      <c r="GZ30" s="118"/>
      <c r="HA30" s="118"/>
      <c r="HB30" s="118"/>
      <c r="HC30" s="118"/>
      <c r="HD30" s="118"/>
      <c r="HE30" s="118"/>
      <c r="HF30" s="118"/>
      <c r="HG30" s="118"/>
    </row>
    <row r="31" s="4" customFormat="1" ht="23.15" customHeight="1" spans="1:215">
      <c r="A31" s="109" t="str">
        <f t="shared" si="3"/>
        <v>201</v>
      </c>
      <c r="B31" s="109" t="str">
        <f t="shared" si="4"/>
        <v>20136</v>
      </c>
      <c r="C31" s="63">
        <v>2013699</v>
      </c>
      <c r="D31" s="16" t="s">
        <v>299</v>
      </c>
      <c r="E31" s="61">
        <f t="shared" si="2"/>
        <v>335</v>
      </c>
      <c r="F31" s="125">
        <v>335</v>
      </c>
      <c r="G31" s="126">
        <v>0</v>
      </c>
      <c r="H31" s="118"/>
      <c r="I31"/>
      <c r="J31"/>
      <c r="K31">
        <v>2011101</v>
      </c>
      <c r="L31">
        <v>110</v>
      </c>
      <c r="M31">
        <v>0</v>
      </c>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8"/>
      <c r="GP31" s="118"/>
      <c r="GQ31" s="118"/>
      <c r="GR31" s="118"/>
      <c r="GS31" s="118"/>
      <c r="GT31" s="118"/>
      <c r="GU31" s="118"/>
      <c r="GV31" s="118"/>
      <c r="GW31" s="118"/>
      <c r="GX31" s="118"/>
      <c r="GY31" s="118"/>
      <c r="GZ31" s="118"/>
      <c r="HA31" s="118"/>
      <c r="HB31" s="118"/>
      <c r="HC31" s="118"/>
      <c r="HD31" s="118"/>
      <c r="HE31" s="118"/>
      <c r="HF31" s="118"/>
      <c r="HG31" s="118"/>
    </row>
    <row r="32" s="4" customFormat="1" ht="23.15" customHeight="1" spans="1:215">
      <c r="A32" s="109" t="str">
        <f t="shared" si="3"/>
        <v>201</v>
      </c>
      <c r="B32" s="109" t="str">
        <f t="shared" si="4"/>
        <v>20140</v>
      </c>
      <c r="C32" s="63">
        <v>2014099</v>
      </c>
      <c r="D32" s="16" t="s">
        <v>303</v>
      </c>
      <c r="E32" s="61">
        <f t="shared" si="2"/>
        <v>135</v>
      </c>
      <c r="F32" s="125">
        <v>135</v>
      </c>
      <c r="G32" s="126">
        <v>0</v>
      </c>
      <c r="H32" s="118"/>
      <c r="I32"/>
      <c r="J32"/>
      <c r="K32">
        <v>2011199</v>
      </c>
      <c r="L32">
        <v>101</v>
      </c>
      <c r="M32">
        <v>0</v>
      </c>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c r="HB32" s="118"/>
      <c r="HC32" s="118"/>
      <c r="HD32" s="118"/>
      <c r="HE32" s="118"/>
      <c r="HF32" s="118"/>
      <c r="HG32" s="118"/>
    </row>
    <row r="33" s="4" customFormat="1" ht="23.15" customHeight="1" spans="1:215">
      <c r="A33" s="109" t="str">
        <f t="shared" si="3"/>
        <v>205</v>
      </c>
      <c r="B33" s="109" t="str">
        <f t="shared" si="4"/>
        <v>20599</v>
      </c>
      <c r="C33" s="63">
        <v>2059999</v>
      </c>
      <c r="D33" s="16" t="s">
        <v>308</v>
      </c>
      <c r="E33" s="61">
        <f t="shared" si="2"/>
        <v>100</v>
      </c>
      <c r="F33" s="125">
        <v>100</v>
      </c>
      <c r="G33" s="126">
        <v>0</v>
      </c>
      <c r="H33" s="118"/>
      <c r="I33"/>
      <c r="J33" t="s">
        <v>278</v>
      </c>
      <c r="K33"/>
      <c r="L33">
        <v>1408</v>
      </c>
      <c r="M33">
        <v>0</v>
      </c>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row>
    <row r="34" s="4" customFormat="1" ht="23.15" customHeight="1" spans="1:215">
      <c r="A34" s="109" t="str">
        <f t="shared" si="3"/>
        <v>206</v>
      </c>
      <c r="B34" s="109" t="str">
        <f t="shared" si="4"/>
        <v>20601</v>
      </c>
      <c r="C34" s="63">
        <v>2060101</v>
      </c>
      <c r="D34" s="16" t="s">
        <v>248</v>
      </c>
      <c r="E34" s="61">
        <f t="shared" si="2"/>
        <v>91</v>
      </c>
      <c r="F34" s="125">
        <v>91</v>
      </c>
      <c r="G34" s="126">
        <v>0</v>
      </c>
      <c r="H34" s="118"/>
      <c r="I34"/>
      <c r="J34"/>
      <c r="K34">
        <v>2011301</v>
      </c>
      <c r="L34">
        <v>348</v>
      </c>
      <c r="M34">
        <v>0</v>
      </c>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row>
    <row r="35" s="4" customFormat="1" ht="23.15" customHeight="1" spans="1:215">
      <c r="A35" s="109" t="str">
        <f t="shared" si="3"/>
        <v>206</v>
      </c>
      <c r="B35" s="109" t="str">
        <f t="shared" si="4"/>
        <v>20601</v>
      </c>
      <c r="C35" s="63">
        <v>2060199</v>
      </c>
      <c r="D35" s="16" t="s">
        <v>313</v>
      </c>
      <c r="E35" s="61">
        <f t="shared" si="2"/>
        <v>15236</v>
      </c>
      <c r="F35" s="125">
        <v>15236</v>
      </c>
      <c r="G35" s="126">
        <v>0</v>
      </c>
      <c r="H35" s="118"/>
      <c r="I35"/>
      <c r="J35"/>
      <c r="K35">
        <v>2011308</v>
      </c>
      <c r="L35">
        <v>560</v>
      </c>
      <c r="M35">
        <v>0</v>
      </c>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row>
    <row r="36" s="4" customFormat="1" ht="23.15" customHeight="1" spans="1:215">
      <c r="A36" s="109" t="str">
        <f t="shared" si="3"/>
        <v>206</v>
      </c>
      <c r="B36" s="109" t="str">
        <f t="shared" si="4"/>
        <v>20605</v>
      </c>
      <c r="C36" s="63">
        <v>2060599</v>
      </c>
      <c r="D36" s="16" t="s">
        <v>317</v>
      </c>
      <c r="E36" s="61">
        <f t="shared" si="2"/>
        <v>118</v>
      </c>
      <c r="F36" s="125">
        <v>118</v>
      </c>
      <c r="G36" s="126">
        <v>0</v>
      </c>
      <c r="H36" s="118"/>
      <c r="I36"/>
      <c r="J36"/>
      <c r="K36">
        <v>2011399</v>
      </c>
      <c r="L36">
        <v>500</v>
      </c>
      <c r="M36">
        <v>0</v>
      </c>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8"/>
      <c r="GP36" s="118"/>
      <c r="GQ36" s="118"/>
      <c r="GR36" s="118"/>
      <c r="GS36" s="118"/>
      <c r="GT36" s="118"/>
      <c r="GU36" s="118"/>
      <c r="GV36" s="118"/>
      <c r="GW36" s="118"/>
      <c r="GX36" s="118"/>
      <c r="GY36" s="118"/>
      <c r="GZ36" s="118"/>
      <c r="HA36" s="118"/>
      <c r="HB36" s="118"/>
      <c r="HC36" s="118"/>
      <c r="HD36" s="118"/>
      <c r="HE36" s="118"/>
      <c r="HF36" s="118"/>
      <c r="HG36" s="118"/>
    </row>
    <row r="37" s="4" customFormat="1" ht="23.15" customHeight="1" spans="1:215">
      <c r="A37" s="109" t="str">
        <f t="shared" si="3"/>
        <v>207</v>
      </c>
      <c r="B37" s="109" t="str">
        <f t="shared" si="4"/>
        <v>20701</v>
      </c>
      <c r="C37" s="63">
        <v>2070102</v>
      </c>
      <c r="D37" s="16" t="s">
        <v>252</v>
      </c>
      <c r="E37" s="61">
        <f t="shared" si="2"/>
        <v>105</v>
      </c>
      <c r="F37" s="125">
        <v>105</v>
      </c>
      <c r="G37" s="126">
        <v>0</v>
      </c>
      <c r="H37" s="118"/>
      <c r="I37"/>
      <c r="J37" t="s">
        <v>283</v>
      </c>
      <c r="K37"/>
      <c r="L37">
        <v>208</v>
      </c>
      <c r="M37">
        <v>0</v>
      </c>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row>
    <row r="38" s="4" customFormat="1" ht="23.15" customHeight="1" spans="1:215">
      <c r="A38" s="109" t="str">
        <f t="shared" si="3"/>
        <v>207</v>
      </c>
      <c r="B38" s="109" t="str">
        <f t="shared" si="4"/>
        <v>20701</v>
      </c>
      <c r="C38" s="63">
        <v>2070109</v>
      </c>
      <c r="D38" s="16" t="s">
        <v>322</v>
      </c>
      <c r="E38" s="61">
        <f t="shared" si="2"/>
        <v>306</v>
      </c>
      <c r="F38" s="125">
        <v>306</v>
      </c>
      <c r="G38" s="126">
        <v>0</v>
      </c>
      <c r="H38" s="118"/>
      <c r="I38"/>
      <c r="J38"/>
      <c r="K38">
        <v>2012906</v>
      </c>
      <c r="L38">
        <v>156</v>
      </c>
      <c r="M38">
        <v>0</v>
      </c>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c r="HB38" s="118"/>
      <c r="HC38" s="118"/>
      <c r="HD38" s="118"/>
      <c r="HE38" s="118"/>
      <c r="HF38" s="118"/>
      <c r="HG38" s="118"/>
    </row>
    <row r="39" s="4" customFormat="1" ht="23.15" customHeight="1" spans="1:215">
      <c r="A39" s="109" t="str">
        <f t="shared" si="3"/>
        <v>207</v>
      </c>
      <c r="B39" s="109" t="str">
        <f t="shared" si="4"/>
        <v>20702</v>
      </c>
      <c r="C39" s="63">
        <v>2070205</v>
      </c>
      <c r="D39" s="16" t="s">
        <v>326</v>
      </c>
      <c r="E39" s="61">
        <f t="shared" si="2"/>
        <v>25</v>
      </c>
      <c r="F39" s="125">
        <v>0</v>
      </c>
      <c r="G39" s="126">
        <v>25</v>
      </c>
      <c r="H39" s="118"/>
      <c r="I39"/>
      <c r="J39"/>
      <c r="K39">
        <v>2012999</v>
      </c>
      <c r="L39">
        <v>52</v>
      </c>
      <c r="M39">
        <v>0</v>
      </c>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8"/>
      <c r="GP39" s="118"/>
      <c r="GQ39" s="118"/>
      <c r="GR39" s="118"/>
      <c r="GS39" s="118"/>
      <c r="GT39" s="118"/>
      <c r="GU39" s="118"/>
      <c r="GV39" s="118"/>
      <c r="GW39" s="118"/>
      <c r="GX39" s="118"/>
      <c r="GY39" s="118"/>
      <c r="GZ39" s="118"/>
      <c r="HA39" s="118"/>
      <c r="HB39" s="118"/>
      <c r="HC39" s="118"/>
      <c r="HD39" s="118"/>
      <c r="HE39" s="118"/>
      <c r="HF39" s="118"/>
      <c r="HG39" s="118"/>
    </row>
    <row r="40" s="4" customFormat="1" ht="23.15" customHeight="1" spans="1:215">
      <c r="A40" s="109" t="str">
        <f t="shared" si="3"/>
        <v>207</v>
      </c>
      <c r="B40" s="109" t="str">
        <f t="shared" si="4"/>
        <v>20799</v>
      </c>
      <c r="C40" s="63">
        <v>2079999</v>
      </c>
      <c r="D40" s="16" t="s">
        <v>330</v>
      </c>
      <c r="E40" s="61">
        <f t="shared" si="2"/>
        <v>1</v>
      </c>
      <c r="F40" s="125">
        <v>0</v>
      </c>
      <c r="G40" s="126">
        <v>1</v>
      </c>
      <c r="H40" s="118"/>
      <c r="I40"/>
      <c r="J40" t="s">
        <v>288</v>
      </c>
      <c r="K40"/>
      <c r="L40">
        <v>927</v>
      </c>
      <c r="M40">
        <v>0</v>
      </c>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row>
    <row r="41" s="4" customFormat="1" ht="23.15" customHeight="1" spans="1:215">
      <c r="A41" s="109" t="str">
        <f t="shared" si="3"/>
        <v>208</v>
      </c>
      <c r="B41" s="109" t="str">
        <f t="shared" si="4"/>
        <v>20805</v>
      </c>
      <c r="C41" s="63">
        <v>2080502</v>
      </c>
      <c r="D41" s="16" t="s">
        <v>335</v>
      </c>
      <c r="E41" s="61">
        <f t="shared" si="2"/>
        <v>29</v>
      </c>
      <c r="F41" s="125">
        <v>29</v>
      </c>
      <c r="G41" s="126">
        <v>0</v>
      </c>
      <c r="H41" s="118"/>
      <c r="I41"/>
      <c r="J41"/>
      <c r="K41">
        <v>2013299</v>
      </c>
      <c r="L41">
        <v>927</v>
      </c>
      <c r="M41">
        <v>0</v>
      </c>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8"/>
      <c r="GP41" s="118"/>
      <c r="GQ41" s="118"/>
      <c r="GR41" s="118"/>
      <c r="GS41" s="118"/>
      <c r="GT41" s="118"/>
      <c r="GU41" s="118"/>
      <c r="GV41" s="118"/>
      <c r="GW41" s="118"/>
      <c r="GX41" s="118"/>
      <c r="GY41" s="118"/>
      <c r="GZ41" s="118"/>
      <c r="HA41" s="118"/>
      <c r="HB41" s="118"/>
      <c r="HC41" s="118"/>
      <c r="HD41" s="118"/>
      <c r="HE41" s="118"/>
      <c r="HF41" s="118"/>
      <c r="HG41" s="118"/>
    </row>
    <row r="42" s="4" customFormat="1" ht="23.15" customHeight="1" spans="1:215">
      <c r="A42" s="109" t="str">
        <f t="shared" si="3"/>
        <v>208</v>
      </c>
      <c r="B42" s="109" t="str">
        <f t="shared" si="4"/>
        <v>20805</v>
      </c>
      <c r="C42" s="63">
        <v>2080505</v>
      </c>
      <c r="D42" s="16" t="s">
        <v>336</v>
      </c>
      <c r="E42" s="61">
        <f t="shared" si="2"/>
        <v>458</v>
      </c>
      <c r="F42" s="125">
        <v>458</v>
      </c>
      <c r="G42" s="126">
        <v>0</v>
      </c>
      <c r="H42" s="118"/>
      <c r="I42"/>
      <c r="J42" t="s">
        <v>292</v>
      </c>
      <c r="K42"/>
      <c r="L42">
        <v>278</v>
      </c>
      <c r="M42">
        <v>0</v>
      </c>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c r="FX42" s="118"/>
      <c r="FY42" s="118"/>
      <c r="FZ42" s="118"/>
      <c r="GA42" s="118"/>
      <c r="GB42" s="118"/>
      <c r="GC42" s="118"/>
      <c r="GD42" s="118"/>
      <c r="GE42" s="118"/>
      <c r="GF42" s="118"/>
      <c r="GG42" s="118"/>
      <c r="GH42" s="118"/>
      <c r="GI42" s="118"/>
      <c r="GJ42" s="118"/>
      <c r="GK42" s="118"/>
      <c r="GL42" s="118"/>
      <c r="GM42" s="118"/>
      <c r="GN42" s="118"/>
      <c r="GO42" s="118"/>
      <c r="GP42" s="118"/>
      <c r="GQ42" s="118"/>
      <c r="GR42" s="118"/>
      <c r="GS42" s="118"/>
      <c r="GT42" s="118"/>
      <c r="GU42" s="118"/>
      <c r="GV42" s="118"/>
      <c r="GW42" s="118"/>
      <c r="GX42" s="118"/>
      <c r="GY42" s="118"/>
      <c r="GZ42" s="118"/>
      <c r="HA42" s="118"/>
      <c r="HB42" s="118"/>
      <c r="HC42" s="118"/>
      <c r="HD42" s="118"/>
      <c r="HE42" s="118"/>
      <c r="HF42" s="118"/>
      <c r="HG42" s="118"/>
    </row>
    <row r="43" s="4" customFormat="1" ht="23.15" customHeight="1" spans="1:215">
      <c r="A43" s="109" t="str">
        <f t="shared" si="3"/>
        <v>208</v>
      </c>
      <c r="B43" s="109" t="str">
        <f t="shared" si="4"/>
        <v>20805</v>
      </c>
      <c r="C43" s="63">
        <v>2080506</v>
      </c>
      <c r="D43" s="16" t="s">
        <v>337</v>
      </c>
      <c r="E43" s="61">
        <f t="shared" si="2"/>
        <v>87</v>
      </c>
      <c r="F43" s="125">
        <v>87</v>
      </c>
      <c r="G43" s="126">
        <v>0</v>
      </c>
      <c r="H43" s="118"/>
      <c r="I43"/>
      <c r="J43"/>
      <c r="K43">
        <v>2013304</v>
      </c>
      <c r="L43">
        <v>278</v>
      </c>
      <c r="M43">
        <v>0</v>
      </c>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8"/>
      <c r="GP43" s="118"/>
      <c r="GQ43" s="118"/>
      <c r="GR43" s="118"/>
      <c r="GS43" s="118"/>
      <c r="GT43" s="118"/>
      <c r="GU43" s="118"/>
      <c r="GV43" s="118"/>
      <c r="GW43" s="118"/>
      <c r="GX43" s="118"/>
      <c r="GY43" s="118"/>
      <c r="GZ43" s="118"/>
      <c r="HA43" s="118"/>
      <c r="HB43" s="118"/>
      <c r="HC43" s="118"/>
      <c r="HD43" s="118"/>
      <c r="HE43" s="118"/>
      <c r="HF43" s="118"/>
      <c r="HG43" s="118"/>
    </row>
    <row r="44" s="4" customFormat="1" ht="23.15" customHeight="1" spans="1:215">
      <c r="A44" s="109" t="str">
        <f t="shared" si="3"/>
        <v>208</v>
      </c>
      <c r="B44" s="109" t="str">
        <f t="shared" si="4"/>
        <v>20808</v>
      </c>
      <c r="C44" s="63">
        <v>2080899</v>
      </c>
      <c r="D44" s="16" t="s">
        <v>341</v>
      </c>
      <c r="E44" s="61">
        <f t="shared" si="2"/>
        <v>14</v>
      </c>
      <c r="F44" s="125">
        <v>0</v>
      </c>
      <c r="G44" s="126">
        <v>14</v>
      </c>
      <c r="H44" s="118"/>
      <c r="I44"/>
      <c r="J44" t="s">
        <v>296</v>
      </c>
      <c r="K44"/>
      <c r="L44">
        <v>335</v>
      </c>
      <c r="M44">
        <v>0</v>
      </c>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118"/>
      <c r="GT44" s="118"/>
      <c r="GU44" s="118"/>
      <c r="GV44" s="118"/>
      <c r="GW44" s="118"/>
      <c r="GX44" s="118"/>
      <c r="GY44" s="118"/>
      <c r="GZ44" s="118"/>
      <c r="HA44" s="118"/>
      <c r="HB44" s="118"/>
      <c r="HC44" s="118"/>
      <c r="HD44" s="118"/>
      <c r="HE44" s="118"/>
      <c r="HF44" s="118"/>
      <c r="HG44" s="118"/>
    </row>
    <row r="45" s="4" customFormat="1" ht="23.15" customHeight="1" spans="1:215">
      <c r="A45" s="109" t="str">
        <f t="shared" si="3"/>
        <v>208</v>
      </c>
      <c r="B45" s="109" t="str">
        <f t="shared" si="4"/>
        <v>20827</v>
      </c>
      <c r="C45" s="63">
        <v>2082702</v>
      </c>
      <c r="D45" s="16" t="s">
        <v>345</v>
      </c>
      <c r="E45" s="61">
        <f t="shared" si="2"/>
        <v>1</v>
      </c>
      <c r="F45" s="125">
        <v>1</v>
      </c>
      <c r="G45" s="126">
        <v>0</v>
      </c>
      <c r="H45" s="118"/>
      <c r="I45"/>
      <c r="J45"/>
      <c r="K45">
        <v>2013699</v>
      </c>
      <c r="L45">
        <v>335</v>
      </c>
      <c r="M45">
        <v>0</v>
      </c>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c r="FX45" s="118"/>
      <c r="FY45" s="118"/>
      <c r="FZ45" s="118"/>
      <c r="GA45" s="118"/>
      <c r="GB45" s="118"/>
      <c r="GC45" s="118"/>
      <c r="GD45" s="118"/>
      <c r="GE45" s="118"/>
      <c r="GF45" s="118"/>
      <c r="GG45" s="118"/>
      <c r="GH45" s="118"/>
      <c r="GI45" s="118"/>
      <c r="GJ45" s="118"/>
      <c r="GK45" s="118"/>
      <c r="GL45" s="118"/>
      <c r="GM45" s="118"/>
      <c r="GN45" s="118"/>
      <c r="GO45" s="118"/>
      <c r="GP45" s="118"/>
      <c r="GQ45" s="118"/>
      <c r="GR45" s="118"/>
      <c r="GS45" s="118"/>
      <c r="GT45" s="118"/>
      <c r="GU45" s="118"/>
      <c r="GV45" s="118"/>
      <c r="GW45" s="118"/>
      <c r="GX45" s="118"/>
      <c r="GY45" s="118"/>
      <c r="GZ45" s="118"/>
      <c r="HA45" s="118"/>
      <c r="HB45" s="118"/>
      <c r="HC45" s="118"/>
      <c r="HD45" s="118"/>
      <c r="HE45" s="118"/>
      <c r="HF45" s="118"/>
      <c r="HG45" s="118"/>
    </row>
    <row r="46" s="4" customFormat="1" ht="23.15" customHeight="1" spans="1:215">
      <c r="A46" s="109" t="str">
        <f t="shared" si="3"/>
        <v>208</v>
      </c>
      <c r="B46" s="109" t="str">
        <f t="shared" si="4"/>
        <v>20899</v>
      </c>
      <c r="C46" s="63">
        <v>2089999</v>
      </c>
      <c r="D46" s="16" t="s">
        <v>349</v>
      </c>
      <c r="E46" s="61">
        <f t="shared" si="2"/>
        <v>2</v>
      </c>
      <c r="F46" s="125">
        <v>2</v>
      </c>
      <c r="G46" s="126">
        <v>0</v>
      </c>
      <c r="H46" s="118"/>
      <c r="I46"/>
      <c r="J46" t="s">
        <v>300</v>
      </c>
      <c r="K46"/>
      <c r="L46">
        <v>135</v>
      </c>
      <c r="M46">
        <v>0</v>
      </c>
      <c r="N46" s="118"/>
      <c r="O46" s="118"/>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c r="DL46" s="118"/>
      <c r="DM46" s="118"/>
      <c r="DN46" s="118"/>
      <c r="DO46" s="118"/>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c r="EN46" s="118"/>
      <c r="EO46" s="118"/>
      <c r="EP46" s="118"/>
      <c r="EQ46" s="118"/>
      <c r="ER46" s="118"/>
      <c r="ES46" s="118"/>
      <c r="ET46" s="118"/>
      <c r="EU46" s="118"/>
      <c r="EV46" s="118"/>
      <c r="EW46" s="118"/>
      <c r="EX46" s="118"/>
      <c r="EY46" s="118"/>
      <c r="EZ46" s="118"/>
      <c r="FA46" s="118"/>
      <c r="FB46" s="118"/>
      <c r="FC46" s="118"/>
      <c r="FD46" s="118"/>
      <c r="FE46" s="118"/>
      <c r="FF46" s="118"/>
      <c r="FG46" s="118"/>
      <c r="FH46" s="118"/>
      <c r="FI46" s="118"/>
      <c r="FJ46" s="118"/>
      <c r="FK46" s="118"/>
      <c r="FL46" s="118"/>
      <c r="FM46" s="118"/>
      <c r="FN46" s="118"/>
      <c r="FO46" s="118"/>
      <c r="FP46" s="118"/>
      <c r="FQ46" s="118"/>
      <c r="FR46" s="118"/>
      <c r="FS46" s="118"/>
      <c r="FT46" s="118"/>
      <c r="FU46" s="118"/>
      <c r="FV46" s="118"/>
      <c r="FW46" s="118"/>
      <c r="FX46" s="118"/>
      <c r="FY46" s="118"/>
      <c r="FZ46" s="118"/>
      <c r="GA46" s="118"/>
      <c r="GB46" s="118"/>
      <c r="GC46" s="118"/>
      <c r="GD46" s="118"/>
      <c r="GE46" s="118"/>
      <c r="GF46" s="118"/>
      <c r="GG46" s="118"/>
      <c r="GH46" s="118"/>
      <c r="GI46" s="118"/>
      <c r="GJ46" s="118"/>
      <c r="GK46" s="118"/>
      <c r="GL46" s="118"/>
      <c r="GM46" s="118"/>
      <c r="GN46" s="118"/>
      <c r="GO46" s="118"/>
      <c r="GP46" s="118"/>
      <c r="GQ46" s="118"/>
      <c r="GR46" s="118"/>
      <c r="GS46" s="118"/>
      <c r="GT46" s="118"/>
      <c r="GU46" s="118"/>
      <c r="GV46" s="118"/>
      <c r="GW46" s="118"/>
      <c r="GX46" s="118"/>
      <c r="GY46" s="118"/>
      <c r="GZ46" s="118"/>
      <c r="HA46" s="118"/>
      <c r="HB46" s="118"/>
      <c r="HC46" s="118"/>
      <c r="HD46" s="118"/>
      <c r="HE46" s="118"/>
      <c r="HF46" s="118"/>
      <c r="HG46" s="118"/>
    </row>
    <row r="47" s="4" customFormat="1" ht="23.15" customHeight="1" spans="1:215">
      <c r="A47" s="109" t="str">
        <f t="shared" si="3"/>
        <v>210</v>
      </c>
      <c r="B47" s="109" t="str">
        <f t="shared" si="4"/>
        <v>21011</v>
      </c>
      <c r="C47" s="63">
        <v>2101101</v>
      </c>
      <c r="D47" s="16" t="s">
        <v>354</v>
      </c>
      <c r="E47" s="61">
        <f t="shared" si="2"/>
        <v>30</v>
      </c>
      <c r="F47" s="125">
        <v>30</v>
      </c>
      <c r="G47" s="126">
        <v>0</v>
      </c>
      <c r="H47" s="118"/>
      <c r="I47"/>
      <c r="J47"/>
      <c r="K47">
        <v>2014099</v>
      </c>
      <c r="L47">
        <v>135</v>
      </c>
      <c r="M47">
        <v>0</v>
      </c>
      <c r="N47" s="118"/>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118"/>
      <c r="EX47" s="118"/>
      <c r="EY47" s="118"/>
      <c r="EZ47" s="118"/>
      <c r="FA47" s="118"/>
      <c r="FB47" s="118"/>
      <c r="FC47" s="118"/>
      <c r="FD47" s="118"/>
      <c r="FE47" s="118"/>
      <c r="FF47" s="118"/>
      <c r="FG47" s="118"/>
      <c r="FH47" s="118"/>
      <c r="FI47" s="118"/>
      <c r="FJ47" s="118"/>
      <c r="FK47" s="118"/>
      <c r="FL47" s="118"/>
      <c r="FM47" s="118"/>
      <c r="FN47" s="118"/>
      <c r="FO47" s="118"/>
      <c r="FP47" s="118"/>
      <c r="FQ47" s="118"/>
      <c r="FR47" s="118"/>
      <c r="FS47" s="118"/>
      <c r="FT47" s="118"/>
      <c r="FU47" s="118"/>
      <c r="FV47" s="118"/>
      <c r="FW47" s="118"/>
      <c r="FX47" s="118"/>
      <c r="FY47" s="118"/>
      <c r="FZ47" s="118"/>
      <c r="GA47" s="118"/>
      <c r="GB47" s="118"/>
      <c r="GC47" s="118"/>
      <c r="GD47" s="118"/>
      <c r="GE47" s="118"/>
      <c r="GF47" s="118"/>
      <c r="GG47" s="118"/>
      <c r="GH47" s="118"/>
      <c r="GI47" s="118"/>
      <c r="GJ47" s="118"/>
      <c r="GK47" s="118"/>
      <c r="GL47" s="118"/>
      <c r="GM47" s="118"/>
      <c r="GN47" s="118"/>
      <c r="GO47" s="118"/>
      <c r="GP47" s="118"/>
      <c r="GQ47" s="118"/>
      <c r="GR47" s="118"/>
      <c r="GS47" s="118"/>
      <c r="GT47" s="118"/>
      <c r="GU47" s="118"/>
      <c r="GV47" s="118"/>
      <c r="GW47" s="118"/>
      <c r="GX47" s="118"/>
      <c r="GY47" s="118"/>
      <c r="GZ47" s="118"/>
      <c r="HA47" s="118"/>
      <c r="HB47" s="118"/>
      <c r="HC47" s="118"/>
      <c r="HD47" s="118"/>
      <c r="HE47" s="118"/>
      <c r="HF47" s="118"/>
      <c r="HG47" s="118"/>
    </row>
    <row r="48" s="4" customFormat="1" ht="23.15" customHeight="1" spans="1:215">
      <c r="A48" s="109" t="str">
        <f t="shared" si="3"/>
        <v>210</v>
      </c>
      <c r="B48" s="109" t="str">
        <f t="shared" si="4"/>
        <v>21011</v>
      </c>
      <c r="C48" s="63">
        <v>2101103</v>
      </c>
      <c r="D48" s="16" t="s">
        <v>355</v>
      </c>
      <c r="E48" s="61">
        <f t="shared" si="2"/>
        <v>108</v>
      </c>
      <c r="F48" s="125">
        <v>108</v>
      </c>
      <c r="G48" s="126">
        <v>0</v>
      </c>
      <c r="H48" s="118"/>
      <c r="I48" t="s">
        <v>304</v>
      </c>
      <c r="J48"/>
      <c r="K48"/>
      <c r="L48">
        <v>100</v>
      </c>
      <c r="M48">
        <v>0</v>
      </c>
      <c r="N48" s="118"/>
      <c r="O48" s="118"/>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c r="FX48" s="118"/>
      <c r="FY48" s="118"/>
      <c r="FZ48" s="118"/>
      <c r="GA48" s="118"/>
      <c r="GB48" s="118"/>
      <c r="GC48" s="118"/>
      <c r="GD48" s="118"/>
      <c r="GE48" s="118"/>
      <c r="GF48" s="118"/>
      <c r="GG48" s="118"/>
      <c r="GH48" s="118"/>
      <c r="GI48" s="118"/>
      <c r="GJ48" s="118"/>
      <c r="GK48" s="118"/>
      <c r="GL48" s="118"/>
      <c r="GM48" s="118"/>
      <c r="GN48" s="118"/>
      <c r="GO48" s="118"/>
      <c r="GP48" s="118"/>
      <c r="GQ48" s="118"/>
      <c r="GR48" s="118"/>
      <c r="GS48" s="118"/>
      <c r="GT48" s="118"/>
      <c r="GU48" s="118"/>
      <c r="GV48" s="118"/>
      <c r="GW48" s="118"/>
      <c r="GX48" s="118"/>
      <c r="GY48" s="118"/>
      <c r="GZ48" s="118"/>
      <c r="HA48" s="118"/>
      <c r="HB48" s="118"/>
      <c r="HC48" s="118"/>
      <c r="HD48" s="118"/>
      <c r="HE48" s="118"/>
      <c r="HF48" s="118"/>
      <c r="HG48" s="118"/>
    </row>
    <row r="49" s="4" customFormat="1" ht="23.15" customHeight="1" spans="1:215">
      <c r="A49" s="109" t="str">
        <f t="shared" si="3"/>
        <v>210</v>
      </c>
      <c r="B49" s="109" t="str">
        <f t="shared" si="4"/>
        <v>21011</v>
      </c>
      <c r="C49" s="63">
        <v>2101199</v>
      </c>
      <c r="D49" s="16" t="s">
        <v>356</v>
      </c>
      <c r="E49" s="61">
        <f t="shared" si="2"/>
        <v>247</v>
      </c>
      <c r="F49" s="125">
        <v>247</v>
      </c>
      <c r="G49" s="126">
        <v>0</v>
      </c>
      <c r="H49" s="118"/>
      <c r="I49"/>
      <c r="J49" t="s">
        <v>305</v>
      </c>
      <c r="K49"/>
      <c r="L49">
        <v>100</v>
      </c>
      <c r="M49">
        <v>0</v>
      </c>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c r="FR49" s="118"/>
      <c r="FS49" s="118"/>
      <c r="FT49" s="118"/>
      <c r="FU49" s="118"/>
      <c r="FV49" s="118"/>
      <c r="FW49" s="118"/>
      <c r="FX49" s="118"/>
      <c r="FY49" s="118"/>
      <c r="FZ49" s="118"/>
      <c r="GA49" s="118"/>
      <c r="GB49" s="118"/>
      <c r="GC49" s="118"/>
      <c r="GD49" s="118"/>
      <c r="GE49" s="118"/>
      <c r="GF49" s="118"/>
      <c r="GG49" s="118"/>
      <c r="GH49" s="118"/>
      <c r="GI49" s="118"/>
      <c r="GJ49" s="118"/>
      <c r="GK49" s="118"/>
      <c r="GL49" s="118"/>
      <c r="GM49" s="118"/>
      <c r="GN49" s="118"/>
      <c r="GO49" s="118"/>
      <c r="GP49" s="118"/>
      <c r="GQ49" s="118"/>
      <c r="GR49" s="118"/>
      <c r="GS49" s="118"/>
      <c r="GT49" s="118"/>
      <c r="GU49" s="118"/>
      <c r="GV49" s="118"/>
      <c r="GW49" s="118"/>
      <c r="GX49" s="118"/>
      <c r="GY49" s="118"/>
      <c r="GZ49" s="118"/>
      <c r="HA49" s="118"/>
      <c r="HB49" s="118"/>
      <c r="HC49" s="118"/>
      <c r="HD49" s="118"/>
      <c r="HE49" s="118"/>
      <c r="HF49" s="118"/>
      <c r="HG49" s="118"/>
    </row>
    <row r="50" s="4" customFormat="1" ht="23.15" customHeight="1" spans="1:215">
      <c r="A50" s="109" t="str">
        <f t="shared" si="3"/>
        <v>211</v>
      </c>
      <c r="B50" s="109" t="str">
        <f t="shared" si="4"/>
        <v>21101</v>
      </c>
      <c r="C50" s="63">
        <v>2110101</v>
      </c>
      <c r="D50" s="16" t="s">
        <v>248</v>
      </c>
      <c r="E50" s="61">
        <f t="shared" si="2"/>
        <v>27</v>
      </c>
      <c r="F50" s="125">
        <v>27</v>
      </c>
      <c r="G50" s="126">
        <v>0</v>
      </c>
      <c r="H50" s="118"/>
      <c r="I50"/>
      <c r="J50"/>
      <c r="K50">
        <v>2059999</v>
      </c>
      <c r="L50">
        <v>100</v>
      </c>
      <c r="M50">
        <v>0</v>
      </c>
      <c r="N50" s="118"/>
      <c r="O50" s="118"/>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c r="HB50" s="118"/>
      <c r="HC50" s="118"/>
      <c r="HD50" s="118"/>
      <c r="HE50" s="118"/>
      <c r="HF50" s="118"/>
      <c r="HG50" s="118"/>
    </row>
    <row r="51" s="4" customFormat="1" ht="23.15" customHeight="1" spans="1:215">
      <c r="A51" s="109" t="str">
        <f t="shared" si="3"/>
        <v>211</v>
      </c>
      <c r="B51" s="109" t="str">
        <f t="shared" si="4"/>
        <v>21101</v>
      </c>
      <c r="C51" s="63">
        <v>2110107</v>
      </c>
      <c r="D51" s="16" t="s">
        <v>361</v>
      </c>
      <c r="E51" s="61">
        <f t="shared" si="2"/>
        <v>19</v>
      </c>
      <c r="F51" s="125">
        <v>19</v>
      </c>
      <c r="G51" s="126">
        <v>0</v>
      </c>
      <c r="H51" s="118"/>
      <c r="I51" t="s">
        <v>309</v>
      </c>
      <c r="J51"/>
      <c r="K51"/>
      <c r="L51">
        <v>15445</v>
      </c>
      <c r="M51">
        <v>0</v>
      </c>
      <c r="N51" s="118"/>
      <c r="O51" s="118"/>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c r="FR51" s="118"/>
      <c r="FS51" s="118"/>
      <c r="FT51" s="118"/>
      <c r="FU51" s="118"/>
      <c r="FV51" s="118"/>
      <c r="FW51" s="118"/>
      <c r="FX51" s="118"/>
      <c r="FY51" s="118"/>
      <c r="FZ51" s="118"/>
      <c r="GA51" s="118"/>
      <c r="GB51" s="118"/>
      <c r="GC51" s="118"/>
      <c r="GD51" s="118"/>
      <c r="GE51" s="118"/>
      <c r="GF51" s="118"/>
      <c r="GG51" s="118"/>
      <c r="GH51" s="118"/>
      <c r="GI51" s="118"/>
      <c r="GJ51" s="118"/>
      <c r="GK51" s="118"/>
      <c r="GL51" s="118"/>
      <c r="GM51" s="118"/>
      <c r="GN51" s="118"/>
      <c r="GO51" s="118"/>
      <c r="GP51" s="118"/>
      <c r="GQ51" s="118"/>
      <c r="GR51" s="118"/>
      <c r="GS51" s="118"/>
      <c r="GT51" s="118"/>
      <c r="GU51" s="118"/>
      <c r="GV51" s="118"/>
      <c r="GW51" s="118"/>
      <c r="GX51" s="118"/>
      <c r="GY51" s="118"/>
      <c r="GZ51" s="118"/>
      <c r="HA51" s="118"/>
      <c r="HB51" s="118"/>
      <c r="HC51" s="118"/>
      <c r="HD51" s="118"/>
      <c r="HE51" s="118"/>
      <c r="HF51" s="118"/>
      <c r="HG51" s="118"/>
    </row>
    <row r="52" s="4" customFormat="1" ht="23.15" customHeight="1" spans="1:215">
      <c r="A52" s="109" t="str">
        <f t="shared" si="3"/>
        <v>211</v>
      </c>
      <c r="B52" s="109" t="str">
        <f t="shared" si="4"/>
        <v>21101</v>
      </c>
      <c r="C52" s="63">
        <v>2110199</v>
      </c>
      <c r="D52" s="16" t="s">
        <v>362</v>
      </c>
      <c r="E52" s="61">
        <f t="shared" si="2"/>
        <v>419</v>
      </c>
      <c r="F52" s="125">
        <v>419</v>
      </c>
      <c r="G52" s="126">
        <v>0</v>
      </c>
      <c r="H52" s="118"/>
      <c r="I52"/>
      <c r="J52" t="s">
        <v>310</v>
      </c>
      <c r="K52"/>
      <c r="L52">
        <v>15327</v>
      </c>
      <c r="M52">
        <v>0</v>
      </c>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c r="EN52" s="118"/>
      <c r="EO52" s="118"/>
      <c r="EP52" s="118"/>
      <c r="EQ52" s="118"/>
      <c r="ER52" s="118"/>
      <c r="ES52" s="118"/>
      <c r="ET52" s="118"/>
      <c r="EU52" s="118"/>
      <c r="EV52" s="118"/>
      <c r="EW52" s="118"/>
      <c r="EX52" s="118"/>
      <c r="EY52" s="118"/>
      <c r="EZ52" s="118"/>
      <c r="FA52" s="118"/>
      <c r="FB52" s="118"/>
      <c r="FC52" s="118"/>
      <c r="FD52" s="118"/>
      <c r="FE52" s="118"/>
      <c r="FF52" s="118"/>
      <c r="FG52" s="118"/>
      <c r="FH52" s="118"/>
      <c r="FI52" s="118"/>
      <c r="FJ52" s="118"/>
      <c r="FK52" s="118"/>
      <c r="FL52" s="118"/>
      <c r="FM52" s="118"/>
      <c r="FN52" s="118"/>
      <c r="FO52" s="118"/>
      <c r="FP52" s="118"/>
      <c r="FQ52" s="118"/>
      <c r="FR52" s="118"/>
      <c r="FS52" s="118"/>
      <c r="FT52" s="118"/>
      <c r="FU52" s="118"/>
      <c r="FV52" s="118"/>
      <c r="FW52" s="118"/>
      <c r="FX52" s="118"/>
      <c r="FY52" s="118"/>
      <c r="FZ52" s="118"/>
      <c r="GA52" s="118"/>
      <c r="GB52" s="118"/>
      <c r="GC52" s="118"/>
      <c r="GD52" s="118"/>
      <c r="GE52" s="118"/>
      <c r="GF52" s="118"/>
      <c r="GG52" s="118"/>
      <c r="GH52" s="118"/>
      <c r="GI52" s="118"/>
      <c r="GJ52" s="118"/>
      <c r="GK52" s="118"/>
      <c r="GL52" s="118"/>
      <c r="GM52" s="118"/>
      <c r="GN52" s="118"/>
      <c r="GO52" s="118"/>
      <c r="GP52" s="118"/>
      <c r="GQ52" s="118"/>
      <c r="GR52" s="118"/>
      <c r="GS52" s="118"/>
      <c r="GT52" s="118"/>
      <c r="GU52" s="118"/>
      <c r="GV52" s="118"/>
      <c r="GW52" s="118"/>
      <c r="GX52" s="118"/>
      <c r="GY52" s="118"/>
      <c r="GZ52" s="118"/>
      <c r="HA52" s="118"/>
      <c r="HB52" s="118"/>
      <c r="HC52" s="118"/>
      <c r="HD52" s="118"/>
      <c r="HE52" s="118"/>
      <c r="HF52" s="118"/>
      <c r="HG52" s="118"/>
    </row>
    <row r="53" s="4" customFormat="1" ht="23.15" customHeight="1" spans="1:215">
      <c r="A53" s="109" t="str">
        <f t="shared" si="3"/>
        <v>211</v>
      </c>
      <c r="B53" s="109" t="str">
        <f t="shared" si="4"/>
        <v>21102</v>
      </c>
      <c r="C53" s="63">
        <v>2110203</v>
      </c>
      <c r="D53" s="16" t="s">
        <v>366</v>
      </c>
      <c r="E53" s="61">
        <f t="shared" si="2"/>
        <v>5</v>
      </c>
      <c r="F53" s="125">
        <v>5</v>
      </c>
      <c r="G53" s="126">
        <v>0</v>
      </c>
      <c r="H53" s="118"/>
      <c r="I53"/>
      <c r="J53"/>
      <c r="K53">
        <v>2060101</v>
      </c>
      <c r="L53">
        <v>91</v>
      </c>
      <c r="M53">
        <v>0</v>
      </c>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c r="FX53" s="118"/>
      <c r="FY53" s="118"/>
      <c r="FZ53" s="118"/>
      <c r="GA53" s="118"/>
      <c r="GB53" s="118"/>
      <c r="GC53" s="118"/>
      <c r="GD53" s="118"/>
      <c r="GE53" s="118"/>
      <c r="GF53" s="118"/>
      <c r="GG53" s="118"/>
      <c r="GH53" s="118"/>
      <c r="GI53" s="118"/>
      <c r="GJ53" s="118"/>
      <c r="GK53" s="118"/>
      <c r="GL53" s="118"/>
      <c r="GM53" s="118"/>
      <c r="GN53" s="118"/>
      <c r="GO53" s="118"/>
      <c r="GP53" s="118"/>
      <c r="GQ53" s="118"/>
      <c r="GR53" s="118"/>
      <c r="GS53" s="118"/>
      <c r="GT53" s="118"/>
      <c r="GU53" s="118"/>
      <c r="GV53" s="118"/>
      <c r="GW53" s="118"/>
      <c r="GX53" s="118"/>
      <c r="GY53" s="118"/>
      <c r="GZ53" s="118"/>
      <c r="HA53" s="118"/>
      <c r="HB53" s="118"/>
      <c r="HC53" s="118"/>
      <c r="HD53" s="118"/>
      <c r="HE53" s="118"/>
      <c r="HF53" s="118"/>
      <c r="HG53" s="118"/>
    </row>
    <row r="54" s="4" customFormat="1" ht="23.15" customHeight="1" spans="1:215">
      <c r="A54" s="109" t="str">
        <f t="shared" ref="A54:A86" si="5">LEFT(C54,3)</f>
        <v>211</v>
      </c>
      <c r="B54" s="109" t="str">
        <f t="shared" ref="B54:B86" si="6">LEFT(C54,5)</f>
        <v>21102</v>
      </c>
      <c r="C54" s="63">
        <v>2110299</v>
      </c>
      <c r="D54" s="16" t="s">
        <v>367</v>
      </c>
      <c r="E54" s="61">
        <f t="shared" si="2"/>
        <v>70</v>
      </c>
      <c r="F54" s="125">
        <v>70</v>
      </c>
      <c r="G54" s="126">
        <v>0</v>
      </c>
      <c r="H54" s="118"/>
      <c r="I54"/>
      <c r="J54"/>
      <c r="K54">
        <v>2060199</v>
      </c>
      <c r="L54">
        <v>15236</v>
      </c>
      <c r="M54">
        <v>0</v>
      </c>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H54" s="118"/>
      <c r="FI54" s="118"/>
      <c r="FJ54" s="118"/>
      <c r="FK54" s="118"/>
      <c r="FL54" s="118"/>
      <c r="FM54" s="118"/>
      <c r="FN54" s="118"/>
      <c r="FO54" s="118"/>
      <c r="FP54" s="118"/>
      <c r="FQ54" s="118"/>
      <c r="FR54" s="118"/>
      <c r="FS54" s="118"/>
      <c r="FT54" s="118"/>
      <c r="FU54" s="118"/>
      <c r="FV54" s="118"/>
      <c r="FW54" s="118"/>
      <c r="FX54" s="118"/>
      <c r="FY54" s="118"/>
      <c r="FZ54" s="118"/>
      <c r="GA54" s="118"/>
      <c r="GB54" s="118"/>
      <c r="GC54" s="118"/>
      <c r="GD54" s="118"/>
      <c r="GE54" s="118"/>
      <c r="GF54" s="118"/>
      <c r="GG54" s="118"/>
      <c r="GH54" s="118"/>
      <c r="GI54" s="118"/>
      <c r="GJ54" s="118"/>
      <c r="GK54" s="118"/>
      <c r="GL54" s="118"/>
      <c r="GM54" s="118"/>
      <c r="GN54" s="118"/>
      <c r="GO54" s="118"/>
      <c r="GP54" s="118"/>
      <c r="GQ54" s="118"/>
      <c r="GR54" s="118"/>
      <c r="GS54" s="118"/>
      <c r="GT54" s="118"/>
      <c r="GU54" s="118"/>
      <c r="GV54" s="118"/>
      <c r="GW54" s="118"/>
      <c r="GX54" s="118"/>
      <c r="GY54" s="118"/>
      <c r="GZ54" s="118"/>
      <c r="HA54" s="118"/>
      <c r="HB54" s="118"/>
      <c r="HC54" s="118"/>
      <c r="HD54" s="118"/>
      <c r="HE54" s="118"/>
      <c r="HF54" s="118"/>
      <c r="HG54" s="118"/>
    </row>
    <row r="55" s="4" customFormat="1" ht="23.15" customHeight="1" spans="1:215">
      <c r="A55" s="109" t="str">
        <f t="shared" si="5"/>
        <v>211</v>
      </c>
      <c r="B55" s="109" t="str">
        <f t="shared" si="6"/>
        <v>21103</v>
      </c>
      <c r="C55" s="63">
        <v>2110301</v>
      </c>
      <c r="D55" s="16" t="s">
        <v>371</v>
      </c>
      <c r="E55" s="61">
        <f t="shared" si="2"/>
        <v>54</v>
      </c>
      <c r="F55" s="125">
        <v>27</v>
      </c>
      <c r="G55" s="126">
        <v>27</v>
      </c>
      <c r="H55" s="118"/>
      <c r="I55"/>
      <c r="J55" t="s">
        <v>314</v>
      </c>
      <c r="K55"/>
      <c r="L55">
        <v>118</v>
      </c>
      <c r="M55">
        <v>0</v>
      </c>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row>
    <row r="56" s="4" customFormat="1" ht="23.15" customHeight="1" spans="1:215">
      <c r="A56" s="109" t="str">
        <f t="shared" si="5"/>
        <v>211</v>
      </c>
      <c r="B56" s="109" t="str">
        <f t="shared" si="6"/>
        <v>21103</v>
      </c>
      <c r="C56" s="63">
        <v>2110302</v>
      </c>
      <c r="D56" s="16" t="s">
        <v>372</v>
      </c>
      <c r="E56" s="61">
        <f t="shared" si="2"/>
        <v>15</v>
      </c>
      <c r="F56" s="125">
        <v>15</v>
      </c>
      <c r="G56" s="126">
        <v>0</v>
      </c>
      <c r="H56" s="118"/>
      <c r="I56"/>
      <c r="J56"/>
      <c r="K56">
        <v>2060599</v>
      </c>
      <c r="L56">
        <v>118</v>
      </c>
      <c r="M56">
        <v>0</v>
      </c>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row>
    <row r="57" s="4" customFormat="1" ht="23.15" customHeight="1" spans="1:215">
      <c r="A57" s="109" t="str">
        <f t="shared" si="5"/>
        <v>212</v>
      </c>
      <c r="B57" s="109" t="str">
        <f t="shared" si="6"/>
        <v>21201</v>
      </c>
      <c r="C57" s="63">
        <v>2120104</v>
      </c>
      <c r="D57" s="16" t="s">
        <v>377</v>
      </c>
      <c r="E57" s="61">
        <f t="shared" si="2"/>
        <v>180</v>
      </c>
      <c r="F57" s="125">
        <v>180</v>
      </c>
      <c r="G57" s="126">
        <v>0</v>
      </c>
      <c r="H57" s="118"/>
      <c r="I57" t="s">
        <v>318</v>
      </c>
      <c r="J57"/>
      <c r="K57"/>
      <c r="L57">
        <v>411</v>
      </c>
      <c r="M57">
        <v>26</v>
      </c>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c r="FX57" s="118"/>
      <c r="FY57" s="118"/>
      <c r="FZ57" s="118"/>
      <c r="GA57" s="118"/>
      <c r="GB57" s="118"/>
      <c r="GC57" s="118"/>
      <c r="GD57" s="118"/>
      <c r="GE57" s="118"/>
      <c r="GF57" s="118"/>
      <c r="GG57" s="118"/>
      <c r="GH57" s="118"/>
      <c r="GI57" s="118"/>
      <c r="GJ57" s="118"/>
      <c r="GK57" s="118"/>
      <c r="GL57" s="118"/>
      <c r="GM57" s="118"/>
      <c r="GN57" s="118"/>
      <c r="GO57" s="118"/>
      <c r="GP57" s="118"/>
      <c r="GQ57" s="118"/>
      <c r="GR57" s="118"/>
      <c r="GS57" s="118"/>
      <c r="GT57" s="118"/>
      <c r="GU57" s="118"/>
      <c r="GV57" s="118"/>
      <c r="GW57" s="118"/>
      <c r="GX57" s="118"/>
      <c r="GY57" s="118"/>
      <c r="GZ57" s="118"/>
      <c r="HA57" s="118"/>
      <c r="HB57" s="118"/>
      <c r="HC57" s="118"/>
      <c r="HD57" s="118"/>
      <c r="HE57" s="118"/>
      <c r="HF57" s="118"/>
      <c r="HG57" s="118"/>
    </row>
    <row r="58" s="4" customFormat="1" ht="23.15" customHeight="1" spans="1:215">
      <c r="A58" s="109" t="str">
        <f t="shared" si="5"/>
        <v>212</v>
      </c>
      <c r="B58" s="109" t="str">
        <f t="shared" si="6"/>
        <v>21203</v>
      </c>
      <c r="C58" s="63">
        <v>2120399</v>
      </c>
      <c r="D58" s="16" t="s">
        <v>381</v>
      </c>
      <c r="E58" s="61">
        <f t="shared" si="2"/>
        <v>1267</v>
      </c>
      <c r="F58" s="125">
        <v>1267</v>
      </c>
      <c r="G58" s="126">
        <v>0</v>
      </c>
      <c r="H58" s="118"/>
      <c r="I58"/>
      <c r="J58" t="s">
        <v>319</v>
      </c>
      <c r="K58"/>
      <c r="L58">
        <v>411</v>
      </c>
      <c r="M58">
        <v>0</v>
      </c>
      <c r="N58" s="118"/>
      <c r="O58" s="118"/>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c r="FX58" s="118"/>
      <c r="FY58" s="118"/>
      <c r="FZ58" s="118"/>
      <c r="GA58" s="118"/>
      <c r="GB58" s="118"/>
      <c r="GC58" s="118"/>
      <c r="GD58" s="118"/>
      <c r="GE58" s="118"/>
      <c r="GF58" s="118"/>
      <c r="GG58" s="118"/>
      <c r="GH58" s="118"/>
      <c r="GI58" s="118"/>
      <c r="GJ58" s="118"/>
      <c r="GK58" s="118"/>
      <c r="GL58" s="118"/>
      <c r="GM58" s="118"/>
      <c r="GN58" s="118"/>
      <c r="GO58" s="118"/>
      <c r="GP58" s="118"/>
      <c r="GQ58" s="118"/>
      <c r="GR58" s="118"/>
      <c r="GS58" s="118"/>
      <c r="GT58" s="118"/>
      <c r="GU58" s="118"/>
      <c r="GV58" s="118"/>
      <c r="GW58" s="118"/>
      <c r="GX58" s="118"/>
      <c r="GY58" s="118"/>
      <c r="GZ58" s="118"/>
      <c r="HA58" s="118"/>
      <c r="HB58" s="118"/>
      <c r="HC58" s="118"/>
      <c r="HD58" s="118"/>
      <c r="HE58" s="118"/>
      <c r="HF58" s="118"/>
      <c r="HG58" s="118"/>
    </row>
    <row r="59" s="4" customFormat="1" ht="23.15" customHeight="1" spans="1:215">
      <c r="A59" s="109" t="str">
        <f t="shared" si="5"/>
        <v>212</v>
      </c>
      <c r="B59" s="109" t="str">
        <f t="shared" si="6"/>
        <v>21205</v>
      </c>
      <c r="C59" s="63">
        <v>2120501</v>
      </c>
      <c r="D59" s="16" t="s">
        <v>385</v>
      </c>
      <c r="E59" s="61">
        <f t="shared" si="2"/>
        <v>1759</v>
      </c>
      <c r="F59" s="125">
        <v>1759</v>
      </c>
      <c r="G59" s="126">
        <v>0</v>
      </c>
      <c r="H59" s="118"/>
      <c r="I59"/>
      <c r="J59"/>
      <c r="K59">
        <v>2070102</v>
      </c>
      <c r="L59">
        <v>105</v>
      </c>
      <c r="M59">
        <v>0</v>
      </c>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c r="FX59" s="118"/>
      <c r="FY59" s="118"/>
      <c r="FZ59" s="118"/>
      <c r="GA59" s="118"/>
      <c r="GB59" s="118"/>
      <c r="GC59" s="118"/>
      <c r="GD59" s="118"/>
      <c r="GE59" s="118"/>
      <c r="GF59" s="118"/>
      <c r="GG59" s="118"/>
      <c r="GH59" s="118"/>
      <c r="GI59" s="118"/>
      <c r="GJ59" s="118"/>
      <c r="GK59" s="118"/>
      <c r="GL59" s="118"/>
      <c r="GM59" s="118"/>
      <c r="GN59" s="118"/>
      <c r="GO59" s="118"/>
      <c r="GP59" s="118"/>
      <c r="GQ59" s="118"/>
      <c r="GR59" s="118"/>
      <c r="GS59" s="118"/>
      <c r="GT59" s="118"/>
      <c r="GU59" s="118"/>
      <c r="GV59" s="118"/>
      <c r="GW59" s="118"/>
      <c r="GX59" s="118"/>
      <c r="GY59" s="118"/>
      <c r="GZ59" s="118"/>
      <c r="HA59" s="118"/>
      <c r="HB59" s="118"/>
      <c r="HC59" s="118"/>
      <c r="HD59" s="118"/>
      <c r="HE59" s="118"/>
      <c r="HF59" s="118"/>
      <c r="HG59" s="118"/>
    </row>
    <row r="60" s="4" customFormat="1" ht="23.15" customHeight="1" spans="1:215">
      <c r="A60" s="109" t="str">
        <f t="shared" si="5"/>
        <v>212</v>
      </c>
      <c r="B60" s="109" t="str">
        <f t="shared" si="6"/>
        <v>21299</v>
      </c>
      <c r="C60" s="63">
        <v>2129999</v>
      </c>
      <c r="D60" s="16" t="s">
        <v>389</v>
      </c>
      <c r="E60" s="61">
        <f t="shared" si="2"/>
        <v>11933</v>
      </c>
      <c r="F60" s="125">
        <v>946</v>
      </c>
      <c r="G60" s="126">
        <v>10987</v>
      </c>
      <c r="H60" s="118"/>
      <c r="I60"/>
      <c r="J60"/>
      <c r="K60">
        <v>2070109</v>
      </c>
      <c r="L60">
        <v>306</v>
      </c>
      <c r="M60">
        <v>0</v>
      </c>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row>
    <row r="61" s="4" customFormat="1" ht="23.15" customHeight="1" spans="1:215">
      <c r="A61" s="109" t="str">
        <f t="shared" si="5"/>
        <v>213</v>
      </c>
      <c r="B61" s="109" t="str">
        <f t="shared" si="6"/>
        <v>21303</v>
      </c>
      <c r="C61" s="63">
        <v>2130305</v>
      </c>
      <c r="D61" s="16" t="s">
        <v>394</v>
      </c>
      <c r="E61" s="61">
        <f t="shared" si="2"/>
        <v>1355</v>
      </c>
      <c r="F61" s="125">
        <v>0</v>
      </c>
      <c r="G61" s="126">
        <v>1355</v>
      </c>
      <c r="H61" s="118"/>
      <c r="I61"/>
      <c r="J61" t="s">
        <v>323</v>
      </c>
      <c r="K61"/>
      <c r="L61">
        <v>0</v>
      </c>
      <c r="M61">
        <v>25</v>
      </c>
      <c r="N61" s="118"/>
      <c r="O61" s="118"/>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c r="FX61" s="118"/>
      <c r="FY61" s="118"/>
      <c r="FZ61" s="118"/>
      <c r="GA61" s="118"/>
      <c r="GB61" s="118"/>
      <c r="GC61" s="118"/>
      <c r="GD61" s="118"/>
      <c r="GE61" s="118"/>
      <c r="GF61" s="118"/>
      <c r="GG61" s="118"/>
      <c r="GH61" s="118"/>
      <c r="GI61" s="118"/>
      <c r="GJ61" s="118"/>
      <c r="GK61" s="118"/>
      <c r="GL61" s="118"/>
      <c r="GM61" s="118"/>
      <c r="GN61" s="118"/>
      <c r="GO61" s="118"/>
      <c r="GP61" s="118"/>
      <c r="GQ61" s="118"/>
      <c r="GR61" s="118"/>
      <c r="GS61" s="118"/>
      <c r="GT61" s="118"/>
      <c r="GU61" s="118"/>
      <c r="GV61" s="118"/>
      <c r="GW61" s="118"/>
      <c r="GX61" s="118"/>
      <c r="GY61" s="118"/>
      <c r="GZ61" s="118"/>
      <c r="HA61" s="118"/>
      <c r="HB61" s="118"/>
      <c r="HC61" s="118"/>
      <c r="HD61" s="118"/>
      <c r="HE61" s="118"/>
      <c r="HF61" s="118"/>
      <c r="HG61" s="118"/>
    </row>
    <row r="62" s="4" customFormat="1" ht="23.15" customHeight="1" spans="1:215">
      <c r="A62" s="109" t="str">
        <f t="shared" si="5"/>
        <v>213</v>
      </c>
      <c r="B62" s="109" t="str">
        <f t="shared" si="6"/>
        <v>21303</v>
      </c>
      <c r="C62" s="63">
        <v>2130316</v>
      </c>
      <c r="D62" s="16" t="s">
        <v>395</v>
      </c>
      <c r="E62" s="61">
        <f t="shared" si="2"/>
        <v>10</v>
      </c>
      <c r="F62" s="125">
        <v>0</v>
      </c>
      <c r="G62" s="126">
        <v>10</v>
      </c>
      <c r="H62" s="118"/>
      <c r="I62"/>
      <c r="J62"/>
      <c r="K62">
        <v>2070205</v>
      </c>
      <c r="L62">
        <v>0</v>
      </c>
      <c r="M62">
        <v>25</v>
      </c>
      <c r="N62" s="118"/>
      <c r="O62" s="118"/>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8"/>
      <c r="DX62" s="118"/>
      <c r="DY62" s="118"/>
      <c r="DZ62" s="118"/>
      <c r="EA62" s="118"/>
      <c r="EB62" s="118"/>
      <c r="EC62" s="118"/>
      <c r="ED62" s="118"/>
      <c r="EE62" s="118"/>
      <c r="EF62" s="118"/>
      <c r="EG62" s="118"/>
      <c r="EH62" s="118"/>
      <c r="EI62" s="118"/>
      <c r="EJ62" s="118"/>
      <c r="EK62" s="118"/>
      <c r="EL62" s="118"/>
      <c r="EM62" s="118"/>
      <c r="EN62" s="118"/>
      <c r="EO62" s="118"/>
      <c r="EP62" s="118"/>
      <c r="EQ62" s="118"/>
      <c r="ER62" s="118"/>
      <c r="ES62" s="118"/>
      <c r="ET62" s="118"/>
      <c r="EU62" s="118"/>
      <c r="EV62" s="118"/>
      <c r="EW62" s="118"/>
      <c r="EX62" s="118"/>
      <c r="EY62" s="118"/>
      <c r="EZ62" s="118"/>
      <c r="FA62" s="118"/>
      <c r="FB62" s="118"/>
      <c r="FC62" s="118"/>
      <c r="FD62" s="118"/>
      <c r="FE62" s="118"/>
      <c r="FF62" s="118"/>
      <c r="FG62" s="118"/>
      <c r="FH62" s="118"/>
      <c r="FI62" s="118"/>
      <c r="FJ62" s="118"/>
      <c r="FK62" s="118"/>
      <c r="FL62" s="118"/>
      <c r="FM62" s="118"/>
      <c r="FN62" s="118"/>
      <c r="FO62" s="118"/>
      <c r="FP62" s="118"/>
      <c r="FQ62" s="118"/>
      <c r="FR62" s="118"/>
      <c r="FS62" s="118"/>
      <c r="FT62" s="118"/>
      <c r="FU62" s="118"/>
      <c r="FV62" s="118"/>
      <c r="FW62" s="118"/>
      <c r="FX62" s="118"/>
      <c r="FY62" s="118"/>
      <c r="FZ62" s="118"/>
      <c r="GA62" s="118"/>
      <c r="GB62" s="118"/>
      <c r="GC62" s="118"/>
      <c r="GD62" s="118"/>
      <c r="GE62" s="118"/>
      <c r="GF62" s="118"/>
      <c r="GG62" s="118"/>
      <c r="GH62" s="118"/>
      <c r="GI62" s="118"/>
      <c r="GJ62" s="118"/>
      <c r="GK62" s="118"/>
      <c r="GL62" s="118"/>
      <c r="GM62" s="118"/>
      <c r="GN62" s="118"/>
      <c r="GO62" s="118"/>
      <c r="GP62" s="118"/>
      <c r="GQ62" s="118"/>
      <c r="GR62" s="118"/>
      <c r="GS62" s="118"/>
      <c r="GT62" s="118"/>
      <c r="GU62" s="118"/>
      <c r="GV62" s="118"/>
      <c r="GW62" s="118"/>
      <c r="GX62" s="118"/>
      <c r="GY62" s="118"/>
      <c r="GZ62" s="118"/>
      <c r="HA62" s="118"/>
      <c r="HB62" s="118"/>
      <c r="HC62" s="118"/>
      <c r="HD62" s="118"/>
      <c r="HE62" s="118"/>
      <c r="HF62" s="118"/>
      <c r="HG62" s="118"/>
    </row>
    <row r="63" s="4" customFormat="1" ht="23.15" customHeight="1" spans="1:215">
      <c r="A63" s="109" t="str">
        <f t="shared" si="5"/>
        <v>213</v>
      </c>
      <c r="B63" s="109" t="str">
        <f t="shared" si="6"/>
        <v>21308</v>
      </c>
      <c r="C63" s="63">
        <v>2130804</v>
      </c>
      <c r="D63" s="16" t="s">
        <v>399</v>
      </c>
      <c r="E63" s="61">
        <f t="shared" si="2"/>
        <v>5</v>
      </c>
      <c r="F63" s="125">
        <v>0</v>
      </c>
      <c r="G63" s="126">
        <v>5</v>
      </c>
      <c r="H63" s="118"/>
      <c r="I63"/>
      <c r="J63" t="s">
        <v>327</v>
      </c>
      <c r="K63"/>
      <c r="L63">
        <v>0</v>
      </c>
      <c r="M63">
        <v>1</v>
      </c>
      <c r="N63" s="118"/>
      <c r="O63" s="118"/>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X63" s="118"/>
      <c r="FY63" s="118"/>
      <c r="FZ63" s="118"/>
      <c r="GA63" s="118"/>
      <c r="GB63" s="118"/>
      <c r="GC63" s="118"/>
      <c r="GD63" s="118"/>
      <c r="GE63" s="118"/>
      <c r="GF63" s="118"/>
      <c r="GG63" s="118"/>
      <c r="GH63" s="118"/>
      <c r="GI63" s="118"/>
      <c r="GJ63" s="118"/>
      <c r="GK63" s="118"/>
      <c r="GL63" s="118"/>
      <c r="GM63" s="118"/>
      <c r="GN63" s="118"/>
      <c r="GO63" s="118"/>
      <c r="GP63" s="118"/>
      <c r="GQ63" s="118"/>
      <c r="GR63" s="118"/>
      <c r="GS63" s="118"/>
      <c r="GT63" s="118"/>
      <c r="GU63" s="118"/>
      <c r="GV63" s="118"/>
      <c r="GW63" s="118"/>
      <c r="GX63" s="118"/>
      <c r="GY63" s="118"/>
      <c r="GZ63" s="118"/>
      <c r="HA63" s="118"/>
      <c r="HB63" s="118"/>
      <c r="HC63" s="118"/>
      <c r="HD63" s="118"/>
      <c r="HE63" s="118"/>
      <c r="HF63" s="118"/>
      <c r="HG63" s="118"/>
    </row>
    <row r="64" s="4" customFormat="1" ht="23.15" customHeight="1" spans="1:215">
      <c r="A64" s="109" t="str">
        <f t="shared" si="5"/>
        <v>215</v>
      </c>
      <c r="B64" s="109" t="str">
        <f t="shared" si="6"/>
        <v>21502</v>
      </c>
      <c r="C64" s="63">
        <v>2150207</v>
      </c>
      <c r="D64" s="16" t="s">
        <v>404</v>
      </c>
      <c r="E64" s="61">
        <f t="shared" si="2"/>
        <v>40</v>
      </c>
      <c r="F64" s="125">
        <v>0</v>
      </c>
      <c r="G64" s="126">
        <v>40</v>
      </c>
      <c r="H64" s="118"/>
      <c r="I64"/>
      <c r="J64"/>
      <c r="K64">
        <v>2079999</v>
      </c>
      <c r="L64">
        <v>0</v>
      </c>
      <c r="M64">
        <v>1</v>
      </c>
      <c r="N64" s="118"/>
      <c r="O64" s="118"/>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X64" s="118"/>
      <c r="FY64" s="118"/>
      <c r="FZ64" s="118"/>
      <c r="GA64" s="118"/>
      <c r="GB64" s="118"/>
      <c r="GC64" s="118"/>
      <c r="GD64" s="118"/>
      <c r="GE64" s="118"/>
      <c r="GF64" s="118"/>
      <c r="GG64" s="118"/>
      <c r="GH64" s="118"/>
      <c r="GI64" s="118"/>
      <c r="GJ64" s="118"/>
      <c r="GK64" s="118"/>
      <c r="GL64" s="118"/>
      <c r="GM64" s="118"/>
      <c r="GN64" s="118"/>
      <c r="GO64" s="118"/>
      <c r="GP64" s="118"/>
      <c r="GQ64" s="118"/>
      <c r="GR64" s="118"/>
      <c r="GS64" s="118"/>
      <c r="GT64" s="118"/>
      <c r="GU64" s="118"/>
      <c r="GV64" s="118"/>
      <c r="GW64" s="118"/>
      <c r="GX64" s="118"/>
      <c r="GY64" s="118"/>
      <c r="GZ64" s="118"/>
      <c r="HA64" s="118"/>
      <c r="HB64" s="118"/>
      <c r="HC64" s="118"/>
      <c r="HD64" s="118"/>
      <c r="HE64" s="118"/>
      <c r="HF64" s="118"/>
      <c r="HG64" s="118"/>
    </row>
    <row r="65" s="4" customFormat="1" ht="23.15" customHeight="1" spans="1:215">
      <c r="A65" s="109" t="str">
        <f t="shared" si="5"/>
        <v>215</v>
      </c>
      <c r="B65" s="109" t="str">
        <f t="shared" si="6"/>
        <v>21502</v>
      </c>
      <c r="C65" s="63">
        <v>2150299</v>
      </c>
      <c r="D65" s="16" t="s">
        <v>405</v>
      </c>
      <c r="E65" s="61">
        <f t="shared" si="2"/>
        <v>27</v>
      </c>
      <c r="F65" s="125">
        <v>0</v>
      </c>
      <c r="G65" s="126">
        <v>27</v>
      </c>
      <c r="H65" s="118"/>
      <c r="I65" t="s">
        <v>331</v>
      </c>
      <c r="J65"/>
      <c r="K65"/>
      <c r="L65">
        <v>577</v>
      </c>
      <c r="M65">
        <v>14</v>
      </c>
      <c r="N65" s="118"/>
      <c r="O65" s="118"/>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X65" s="118"/>
      <c r="FY65" s="118"/>
      <c r="FZ65" s="118"/>
      <c r="GA65" s="118"/>
      <c r="GB65" s="118"/>
      <c r="GC65" s="118"/>
      <c r="GD65" s="118"/>
      <c r="GE65" s="118"/>
      <c r="GF65" s="118"/>
      <c r="GG65" s="118"/>
      <c r="GH65" s="118"/>
      <c r="GI65" s="118"/>
      <c r="GJ65" s="118"/>
      <c r="GK65" s="118"/>
      <c r="GL65" s="118"/>
      <c r="GM65" s="118"/>
      <c r="GN65" s="118"/>
      <c r="GO65" s="118"/>
      <c r="GP65" s="118"/>
      <c r="GQ65" s="118"/>
      <c r="GR65" s="118"/>
      <c r="GS65" s="118"/>
      <c r="GT65" s="118"/>
      <c r="GU65" s="118"/>
      <c r="GV65" s="118"/>
      <c r="GW65" s="118"/>
      <c r="GX65" s="118"/>
      <c r="GY65" s="118"/>
      <c r="GZ65" s="118"/>
      <c r="HA65" s="118"/>
      <c r="HB65" s="118"/>
      <c r="HC65" s="118"/>
      <c r="HD65" s="118"/>
      <c r="HE65" s="118"/>
      <c r="HF65" s="118"/>
      <c r="HG65" s="118"/>
    </row>
    <row r="66" s="4" customFormat="1" ht="23.15" customHeight="1" spans="1:215">
      <c r="A66" s="109" t="str">
        <f t="shared" si="5"/>
        <v>215</v>
      </c>
      <c r="B66" s="109" t="str">
        <f t="shared" si="6"/>
        <v>21505</v>
      </c>
      <c r="C66" s="63">
        <v>2150599</v>
      </c>
      <c r="D66" s="16" t="s">
        <v>409</v>
      </c>
      <c r="E66" s="61">
        <f t="shared" si="2"/>
        <v>100</v>
      </c>
      <c r="F66" s="125">
        <v>0</v>
      </c>
      <c r="G66" s="126">
        <v>100</v>
      </c>
      <c r="H66" s="118"/>
      <c r="I66"/>
      <c r="J66" t="s">
        <v>332</v>
      </c>
      <c r="K66"/>
      <c r="L66">
        <v>574</v>
      </c>
      <c r="M66">
        <v>0</v>
      </c>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X66" s="118"/>
      <c r="FY66" s="118"/>
      <c r="FZ66" s="118"/>
      <c r="GA66" s="118"/>
      <c r="GB66" s="118"/>
      <c r="GC66" s="118"/>
      <c r="GD66" s="118"/>
      <c r="GE66" s="118"/>
      <c r="GF66" s="118"/>
      <c r="GG66" s="118"/>
      <c r="GH66" s="118"/>
      <c r="GI66" s="118"/>
      <c r="GJ66" s="118"/>
      <c r="GK66" s="118"/>
      <c r="GL66" s="118"/>
      <c r="GM66" s="118"/>
      <c r="GN66" s="118"/>
      <c r="GO66" s="118"/>
      <c r="GP66" s="118"/>
      <c r="GQ66" s="118"/>
      <c r="GR66" s="118"/>
      <c r="GS66" s="118"/>
      <c r="GT66" s="118"/>
      <c r="GU66" s="118"/>
      <c r="GV66" s="118"/>
      <c r="GW66" s="118"/>
      <c r="GX66" s="118"/>
      <c r="GY66" s="118"/>
      <c r="GZ66" s="118"/>
      <c r="HA66" s="118"/>
      <c r="HB66" s="118"/>
      <c r="HC66" s="118"/>
      <c r="HD66" s="118"/>
      <c r="HE66" s="118"/>
      <c r="HF66" s="118"/>
      <c r="HG66" s="118"/>
    </row>
    <row r="67" s="4" customFormat="1" ht="23.15" customHeight="1" spans="1:215">
      <c r="A67" s="109" t="str">
        <f t="shared" si="5"/>
        <v>215</v>
      </c>
      <c r="B67" s="109" t="str">
        <f t="shared" si="6"/>
        <v>21508</v>
      </c>
      <c r="C67" s="63">
        <v>2150805</v>
      </c>
      <c r="D67" s="16" t="s">
        <v>413</v>
      </c>
      <c r="E67" s="61">
        <f t="shared" si="2"/>
        <v>8000</v>
      </c>
      <c r="F67" s="125">
        <v>8000</v>
      </c>
      <c r="G67" s="126">
        <v>0</v>
      </c>
      <c r="H67" s="118"/>
      <c r="I67"/>
      <c r="J67"/>
      <c r="K67">
        <v>2080502</v>
      </c>
      <c r="L67">
        <v>29</v>
      </c>
      <c r="M67">
        <v>0</v>
      </c>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c r="HB67" s="118"/>
      <c r="HC67" s="118"/>
      <c r="HD67" s="118"/>
      <c r="HE67" s="118"/>
      <c r="HF67" s="118"/>
      <c r="HG67" s="118"/>
    </row>
    <row r="68" s="4" customFormat="1" ht="23.15" customHeight="1" spans="1:215">
      <c r="A68" s="109" t="str">
        <f t="shared" si="5"/>
        <v>215</v>
      </c>
      <c r="B68" s="109" t="str">
        <f t="shared" si="6"/>
        <v>21508</v>
      </c>
      <c r="C68" s="63">
        <v>2150899</v>
      </c>
      <c r="D68" s="16" t="s">
        <v>414</v>
      </c>
      <c r="E68" s="61">
        <f t="shared" si="2"/>
        <v>15005</v>
      </c>
      <c r="F68" s="125">
        <v>15000</v>
      </c>
      <c r="G68" s="126">
        <v>5</v>
      </c>
      <c r="H68" s="118"/>
      <c r="I68"/>
      <c r="J68"/>
      <c r="K68">
        <v>2080505</v>
      </c>
      <c r="L68">
        <v>458</v>
      </c>
      <c r="M68">
        <v>0</v>
      </c>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c r="EM68" s="118"/>
      <c r="EN68" s="118"/>
      <c r="EO68" s="118"/>
      <c r="EP68" s="118"/>
      <c r="EQ68" s="118"/>
      <c r="ER68" s="118"/>
      <c r="ES68" s="118"/>
      <c r="ET68" s="118"/>
      <c r="EU68" s="118"/>
      <c r="EV68" s="118"/>
      <c r="EW68" s="118"/>
      <c r="EX68" s="118"/>
      <c r="EY68" s="118"/>
      <c r="EZ68" s="118"/>
      <c r="FA68" s="118"/>
      <c r="FB68" s="118"/>
      <c r="FC68" s="118"/>
      <c r="FD68" s="118"/>
      <c r="FE68" s="118"/>
      <c r="FF68" s="118"/>
      <c r="FG68" s="118"/>
      <c r="FH68" s="118"/>
      <c r="FI68" s="118"/>
      <c r="FJ68" s="118"/>
      <c r="FK68" s="118"/>
      <c r="FL68" s="118"/>
      <c r="FM68" s="118"/>
      <c r="FN68" s="118"/>
      <c r="FO68" s="118"/>
      <c r="FP68" s="118"/>
      <c r="FQ68" s="118"/>
      <c r="FR68" s="118"/>
      <c r="FS68" s="118"/>
      <c r="FT68" s="118"/>
      <c r="FU68" s="118"/>
      <c r="FV68" s="118"/>
      <c r="FW68" s="118"/>
      <c r="FX68" s="118"/>
      <c r="FY68" s="118"/>
      <c r="FZ68" s="118"/>
      <c r="GA68" s="118"/>
      <c r="GB68" s="118"/>
      <c r="GC68" s="118"/>
      <c r="GD68" s="118"/>
      <c r="GE68" s="118"/>
      <c r="GF68" s="118"/>
      <c r="GG68" s="118"/>
      <c r="GH68" s="118"/>
      <c r="GI68" s="118"/>
      <c r="GJ68" s="118"/>
      <c r="GK68" s="118"/>
      <c r="GL68" s="118"/>
      <c r="GM68" s="118"/>
      <c r="GN68" s="118"/>
      <c r="GO68" s="118"/>
      <c r="GP68" s="118"/>
      <c r="GQ68" s="118"/>
      <c r="GR68" s="118"/>
      <c r="GS68" s="118"/>
      <c r="GT68" s="118"/>
      <c r="GU68" s="118"/>
      <c r="GV68" s="118"/>
      <c r="GW68" s="118"/>
      <c r="GX68" s="118"/>
      <c r="GY68" s="118"/>
      <c r="GZ68" s="118"/>
      <c r="HA68" s="118"/>
      <c r="HB68" s="118"/>
      <c r="HC68" s="118"/>
      <c r="HD68" s="118"/>
      <c r="HE68" s="118"/>
      <c r="HF68" s="118"/>
      <c r="HG68" s="118"/>
    </row>
    <row r="69" s="4" customFormat="1" ht="23.15" customHeight="1" spans="1:215">
      <c r="A69" s="109" t="str">
        <f t="shared" si="5"/>
        <v>216</v>
      </c>
      <c r="B69" s="109" t="str">
        <f t="shared" si="6"/>
        <v>21606</v>
      </c>
      <c r="C69" s="63">
        <v>2160699</v>
      </c>
      <c r="D69" s="16" t="s">
        <v>419</v>
      </c>
      <c r="E69" s="61">
        <f t="shared" si="2"/>
        <v>636</v>
      </c>
      <c r="F69" s="125">
        <v>536</v>
      </c>
      <c r="G69" s="126">
        <v>100</v>
      </c>
      <c r="H69" s="118"/>
      <c r="I69"/>
      <c r="J69"/>
      <c r="K69">
        <v>2080506</v>
      </c>
      <c r="L69">
        <v>87</v>
      </c>
      <c r="M69">
        <v>0</v>
      </c>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118"/>
      <c r="ET69" s="118"/>
      <c r="EU69" s="118"/>
      <c r="EV69" s="118"/>
      <c r="EW69" s="118"/>
      <c r="EX69" s="118"/>
      <c r="EY69" s="118"/>
      <c r="EZ69" s="118"/>
      <c r="FA69" s="118"/>
      <c r="FB69" s="118"/>
      <c r="FC69" s="118"/>
      <c r="FD69" s="118"/>
      <c r="FE69" s="118"/>
      <c r="FF69" s="118"/>
      <c r="FG69" s="118"/>
      <c r="FH69" s="118"/>
      <c r="FI69" s="118"/>
      <c r="FJ69" s="118"/>
      <c r="FK69" s="118"/>
      <c r="FL69" s="118"/>
      <c r="FM69" s="118"/>
      <c r="FN69" s="118"/>
      <c r="FO69" s="118"/>
      <c r="FP69" s="118"/>
      <c r="FQ69" s="118"/>
      <c r="FR69" s="118"/>
      <c r="FS69" s="118"/>
      <c r="FT69" s="118"/>
      <c r="FU69" s="118"/>
      <c r="FV69" s="118"/>
      <c r="FW69" s="118"/>
      <c r="FX69" s="118"/>
      <c r="FY69" s="118"/>
      <c r="FZ69" s="118"/>
      <c r="GA69" s="118"/>
      <c r="GB69" s="118"/>
      <c r="GC69" s="118"/>
      <c r="GD69" s="118"/>
      <c r="GE69" s="118"/>
      <c r="GF69" s="118"/>
      <c r="GG69" s="118"/>
      <c r="GH69" s="118"/>
      <c r="GI69" s="118"/>
      <c r="GJ69" s="118"/>
      <c r="GK69" s="118"/>
      <c r="GL69" s="118"/>
      <c r="GM69" s="118"/>
      <c r="GN69" s="118"/>
      <c r="GO69" s="118"/>
      <c r="GP69" s="118"/>
      <c r="GQ69" s="118"/>
      <c r="GR69" s="118"/>
      <c r="GS69" s="118"/>
      <c r="GT69" s="118"/>
      <c r="GU69" s="118"/>
      <c r="GV69" s="118"/>
      <c r="GW69" s="118"/>
      <c r="GX69" s="118"/>
      <c r="GY69" s="118"/>
      <c r="GZ69" s="118"/>
      <c r="HA69" s="118"/>
      <c r="HB69" s="118"/>
      <c r="HC69" s="118"/>
      <c r="HD69" s="118"/>
      <c r="HE69" s="118"/>
      <c r="HF69" s="118"/>
      <c r="HG69" s="118"/>
    </row>
    <row r="70" s="4" customFormat="1" ht="23.15" customHeight="1" spans="1:215">
      <c r="A70" s="109" t="str">
        <f t="shared" si="5"/>
        <v>217</v>
      </c>
      <c r="B70" s="109" t="str">
        <f t="shared" si="6"/>
        <v>21799</v>
      </c>
      <c r="C70" s="63">
        <v>2179999</v>
      </c>
      <c r="D70" s="16" t="s">
        <v>424</v>
      </c>
      <c r="E70" s="61">
        <f t="shared" si="2"/>
        <v>285</v>
      </c>
      <c r="F70" s="125">
        <v>285</v>
      </c>
      <c r="G70" s="126">
        <v>0</v>
      </c>
      <c r="H70" s="118"/>
      <c r="I70"/>
      <c r="J70" t="s">
        <v>338</v>
      </c>
      <c r="K70"/>
      <c r="L70">
        <v>0</v>
      </c>
      <c r="M70">
        <v>14</v>
      </c>
      <c r="N70" s="118"/>
      <c r="O70" s="118"/>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c r="EM70" s="118"/>
      <c r="EN70" s="118"/>
      <c r="EO70" s="118"/>
      <c r="EP70" s="118"/>
      <c r="EQ70" s="118"/>
      <c r="ER70" s="118"/>
      <c r="ES70" s="118"/>
      <c r="ET70" s="118"/>
      <c r="EU70" s="118"/>
      <c r="EV70" s="118"/>
      <c r="EW70" s="118"/>
      <c r="EX70" s="118"/>
      <c r="EY70" s="118"/>
      <c r="EZ70" s="118"/>
      <c r="FA70" s="118"/>
      <c r="FB70" s="118"/>
      <c r="FC70" s="118"/>
      <c r="FD70" s="118"/>
      <c r="FE70" s="118"/>
      <c r="FF70" s="118"/>
      <c r="FG70" s="118"/>
      <c r="FH70" s="118"/>
      <c r="FI70" s="118"/>
      <c r="FJ70" s="118"/>
      <c r="FK70" s="118"/>
      <c r="FL70" s="118"/>
      <c r="FM70" s="118"/>
      <c r="FN70" s="118"/>
      <c r="FO70" s="118"/>
      <c r="FP70" s="118"/>
      <c r="FQ70" s="118"/>
      <c r="FR70" s="118"/>
      <c r="FS70" s="118"/>
      <c r="FT70" s="118"/>
      <c r="FU70" s="118"/>
      <c r="FV70" s="118"/>
      <c r="FW70" s="118"/>
      <c r="FX70" s="118"/>
      <c r="FY70" s="118"/>
      <c r="FZ70" s="118"/>
      <c r="GA70" s="118"/>
      <c r="GB70" s="118"/>
      <c r="GC70" s="118"/>
      <c r="GD70" s="118"/>
      <c r="GE70" s="118"/>
      <c r="GF70" s="118"/>
      <c r="GG70" s="118"/>
      <c r="GH70" s="118"/>
      <c r="GI70" s="118"/>
      <c r="GJ70" s="118"/>
      <c r="GK70" s="118"/>
      <c r="GL70" s="118"/>
      <c r="GM70" s="118"/>
      <c r="GN70" s="118"/>
      <c r="GO70" s="118"/>
      <c r="GP70" s="118"/>
      <c r="GQ70" s="118"/>
      <c r="GR70" s="118"/>
      <c r="GS70" s="118"/>
      <c r="GT70" s="118"/>
      <c r="GU70" s="118"/>
      <c r="GV70" s="118"/>
      <c r="GW70" s="118"/>
      <c r="GX70" s="118"/>
      <c r="GY70" s="118"/>
      <c r="GZ70" s="118"/>
      <c r="HA70" s="118"/>
      <c r="HB70" s="118"/>
      <c r="HC70" s="118"/>
      <c r="HD70" s="118"/>
      <c r="HE70" s="118"/>
      <c r="HF70" s="118"/>
      <c r="HG70" s="118"/>
    </row>
    <row r="71" s="4" customFormat="1" ht="23.15" customHeight="1" spans="1:215">
      <c r="A71" s="109" t="str">
        <f t="shared" si="5"/>
        <v>220</v>
      </c>
      <c r="B71" s="109" t="str">
        <f t="shared" si="6"/>
        <v>22001</v>
      </c>
      <c r="C71" s="63">
        <v>2200101</v>
      </c>
      <c r="D71" s="16" t="s">
        <v>248</v>
      </c>
      <c r="E71" s="61">
        <f t="shared" ref="E71:E86" si="7">F71+G71</f>
        <v>278</v>
      </c>
      <c r="F71" s="125">
        <v>278</v>
      </c>
      <c r="G71" s="126">
        <v>0</v>
      </c>
      <c r="H71" s="118"/>
      <c r="I71"/>
      <c r="J71"/>
      <c r="K71">
        <v>2080899</v>
      </c>
      <c r="L71">
        <v>0</v>
      </c>
      <c r="M71">
        <v>14</v>
      </c>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8"/>
      <c r="DJ71" s="118"/>
      <c r="DK71" s="118"/>
      <c r="DL71" s="118"/>
      <c r="DM71" s="118"/>
      <c r="DN71" s="118"/>
      <c r="DO71" s="118"/>
      <c r="DP71" s="118"/>
      <c r="DQ71" s="118"/>
      <c r="DR71" s="118"/>
      <c r="DS71" s="118"/>
      <c r="DT71" s="118"/>
      <c r="DU71" s="118"/>
      <c r="DV71" s="118"/>
      <c r="DW71" s="118"/>
      <c r="DX71" s="118"/>
      <c r="DY71" s="118"/>
      <c r="DZ71" s="118"/>
      <c r="EA71" s="118"/>
      <c r="EB71" s="118"/>
      <c r="EC71" s="118"/>
      <c r="ED71" s="118"/>
      <c r="EE71" s="118"/>
      <c r="EF71" s="118"/>
      <c r="EG71" s="118"/>
      <c r="EH71" s="118"/>
      <c r="EI71" s="118"/>
      <c r="EJ71" s="118"/>
      <c r="EK71" s="118"/>
      <c r="EL71" s="118"/>
      <c r="EM71" s="118"/>
      <c r="EN71" s="118"/>
      <c r="EO71" s="118"/>
      <c r="EP71" s="118"/>
      <c r="EQ71" s="118"/>
      <c r="ER71" s="118"/>
      <c r="ES71" s="118"/>
      <c r="ET71" s="118"/>
      <c r="EU71" s="118"/>
      <c r="EV71" s="118"/>
      <c r="EW71" s="118"/>
      <c r="EX71" s="118"/>
      <c r="EY71" s="118"/>
      <c r="EZ71" s="118"/>
      <c r="FA71" s="118"/>
      <c r="FB71" s="118"/>
      <c r="FC71" s="118"/>
      <c r="FD71" s="118"/>
      <c r="FE71" s="118"/>
      <c r="FF71" s="118"/>
      <c r="FG71" s="118"/>
      <c r="FH71" s="118"/>
      <c r="FI71" s="118"/>
      <c r="FJ71" s="118"/>
      <c r="FK71" s="118"/>
      <c r="FL71" s="118"/>
      <c r="FM71" s="118"/>
      <c r="FN71" s="118"/>
      <c r="FO71" s="118"/>
      <c r="FP71" s="118"/>
      <c r="FQ71" s="118"/>
      <c r="FR71" s="118"/>
      <c r="FS71" s="118"/>
      <c r="FT71" s="118"/>
      <c r="FU71" s="118"/>
      <c r="FV71" s="118"/>
      <c r="FW71" s="118"/>
      <c r="FX71" s="118"/>
      <c r="FY71" s="118"/>
      <c r="FZ71" s="118"/>
      <c r="GA71" s="118"/>
      <c r="GB71" s="118"/>
      <c r="GC71" s="118"/>
      <c r="GD71" s="118"/>
      <c r="GE71" s="118"/>
      <c r="GF71" s="118"/>
      <c r="GG71" s="118"/>
      <c r="GH71" s="118"/>
      <c r="GI71" s="118"/>
      <c r="GJ71" s="118"/>
      <c r="GK71" s="118"/>
      <c r="GL71" s="118"/>
      <c r="GM71" s="118"/>
      <c r="GN71" s="118"/>
      <c r="GO71" s="118"/>
      <c r="GP71" s="118"/>
      <c r="GQ71" s="118"/>
      <c r="GR71" s="118"/>
      <c r="GS71" s="118"/>
      <c r="GT71" s="118"/>
      <c r="GU71" s="118"/>
      <c r="GV71" s="118"/>
      <c r="GW71" s="118"/>
      <c r="GX71" s="118"/>
      <c r="GY71" s="118"/>
      <c r="GZ71" s="118"/>
      <c r="HA71" s="118"/>
      <c r="HB71" s="118"/>
      <c r="HC71" s="118"/>
      <c r="HD71" s="118"/>
      <c r="HE71" s="118"/>
      <c r="HF71" s="118"/>
      <c r="HG71" s="118"/>
    </row>
    <row r="72" s="4" customFormat="1" ht="23.15" customHeight="1" spans="1:215">
      <c r="A72" s="109" t="str">
        <f t="shared" si="5"/>
        <v>220</v>
      </c>
      <c r="B72" s="109" t="str">
        <f t="shared" si="6"/>
        <v>22001</v>
      </c>
      <c r="C72" s="63">
        <v>2200199</v>
      </c>
      <c r="D72" s="16" t="s">
        <v>429</v>
      </c>
      <c r="E72" s="61">
        <f t="shared" si="7"/>
        <v>538</v>
      </c>
      <c r="F72" s="125">
        <v>538</v>
      </c>
      <c r="G72" s="126">
        <v>0</v>
      </c>
      <c r="H72" s="118"/>
      <c r="I72"/>
      <c r="J72" t="s">
        <v>342</v>
      </c>
      <c r="K72"/>
      <c r="L72">
        <v>1</v>
      </c>
      <c r="M72">
        <v>0</v>
      </c>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X72" s="118"/>
      <c r="FY72" s="118"/>
      <c r="FZ72" s="118"/>
      <c r="GA72" s="118"/>
      <c r="GB72" s="118"/>
      <c r="GC72" s="118"/>
      <c r="GD72" s="118"/>
      <c r="GE72" s="118"/>
      <c r="GF72" s="118"/>
      <c r="GG72" s="118"/>
      <c r="GH72" s="118"/>
      <c r="GI72" s="118"/>
      <c r="GJ72" s="118"/>
      <c r="GK72" s="118"/>
      <c r="GL72" s="118"/>
      <c r="GM72" s="118"/>
      <c r="GN72" s="118"/>
      <c r="GO72" s="118"/>
      <c r="GP72" s="118"/>
      <c r="GQ72" s="118"/>
      <c r="GR72" s="118"/>
      <c r="GS72" s="118"/>
      <c r="GT72" s="118"/>
      <c r="GU72" s="118"/>
      <c r="GV72" s="118"/>
      <c r="GW72" s="118"/>
      <c r="GX72" s="118"/>
      <c r="GY72" s="118"/>
      <c r="GZ72" s="118"/>
      <c r="HA72" s="118"/>
      <c r="HB72" s="118"/>
      <c r="HC72" s="118"/>
      <c r="HD72" s="118"/>
      <c r="HE72" s="118"/>
      <c r="HF72" s="118"/>
      <c r="HG72" s="118"/>
    </row>
    <row r="73" s="4" customFormat="1" ht="23.15" customHeight="1" spans="1:215">
      <c r="A73" s="109" t="str">
        <f t="shared" si="5"/>
        <v>220</v>
      </c>
      <c r="B73" s="109" t="str">
        <f t="shared" si="6"/>
        <v>22005</v>
      </c>
      <c r="C73" s="63">
        <v>2200504</v>
      </c>
      <c r="D73" s="16" t="s">
        <v>433</v>
      </c>
      <c r="E73" s="61">
        <f t="shared" si="7"/>
        <v>47</v>
      </c>
      <c r="F73" s="125">
        <v>47</v>
      </c>
      <c r="G73" s="126">
        <v>0</v>
      </c>
      <c r="H73" s="118"/>
      <c r="I73"/>
      <c r="J73"/>
      <c r="K73">
        <v>2082702</v>
      </c>
      <c r="L73">
        <v>1</v>
      </c>
      <c r="M73">
        <v>0</v>
      </c>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X73" s="118"/>
      <c r="FY73" s="118"/>
      <c r="FZ73" s="118"/>
      <c r="GA73" s="118"/>
      <c r="GB73" s="118"/>
      <c r="GC73" s="118"/>
      <c r="GD73" s="118"/>
      <c r="GE73" s="118"/>
      <c r="GF73" s="118"/>
      <c r="GG73" s="118"/>
      <c r="GH73" s="118"/>
      <c r="GI73" s="118"/>
      <c r="GJ73" s="118"/>
      <c r="GK73" s="118"/>
      <c r="GL73" s="118"/>
      <c r="GM73" s="118"/>
      <c r="GN73" s="118"/>
      <c r="GO73" s="118"/>
      <c r="GP73" s="118"/>
      <c r="GQ73" s="118"/>
      <c r="GR73" s="118"/>
      <c r="GS73" s="118"/>
      <c r="GT73" s="118"/>
      <c r="GU73" s="118"/>
      <c r="GV73" s="118"/>
      <c r="GW73" s="118"/>
      <c r="GX73" s="118"/>
      <c r="GY73" s="118"/>
      <c r="GZ73" s="118"/>
      <c r="HA73" s="118"/>
      <c r="HB73" s="118"/>
      <c r="HC73" s="118"/>
      <c r="HD73" s="118"/>
      <c r="HE73" s="118"/>
      <c r="HF73" s="118"/>
      <c r="HG73" s="118"/>
    </row>
    <row r="74" s="4" customFormat="1" ht="23.15" customHeight="1" spans="1:215">
      <c r="A74" s="109" t="str">
        <f t="shared" si="5"/>
        <v>220</v>
      </c>
      <c r="B74" s="109" t="str">
        <f t="shared" si="6"/>
        <v>22005</v>
      </c>
      <c r="C74" s="63">
        <v>2200506</v>
      </c>
      <c r="D74" s="16" t="s">
        <v>434</v>
      </c>
      <c r="E74" s="61">
        <f t="shared" si="7"/>
        <v>15</v>
      </c>
      <c r="F74" s="125">
        <v>15</v>
      </c>
      <c r="G74" s="126">
        <v>0</v>
      </c>
      <c r="H74" s="118"/>
      <c r="I74"/>
      <c r="J74" t="s">
        <v>346</v>
      </c>
      <c r="K74"/>
      <c r="L74">
        <v>2</v>
      </c>
      <c r="M74">
        <v>0</v>
      </c>
      <c r="N74" s="118"/>
      <c r="O74" s="118"/>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X74" s="118"/>
      <c r="FY74" s="118"/>
      <c r="FZ74" s="118"/>
      <c r="GA74" s="118"/>
      <c r="GB74" s="118"/>
      <c r="GC74" s="118"/>
      <c r="GD74" s="118"/>
      <c r="GE74" s="118"/>
      <c r="GF74" s="118"/>
      <c r="GG74" s="118"/>
      <c r="GH74" s="118"/>
      <c r="GI74" s="118"/>
      <c r="GJ74" s="118"/>
      <c r="GK74" s="118"/>
      <c r="GL74" s="118"/>
      <c r="GM74" s="118"/>
      <c r="GN74" s="118"/>
      <c r="GO74" s="118"/>
      <c r="GP74" s="118"/>
      <c r="GQ74" s="118"/>
      <c r="GR74" s="118"/>
      <c r="GS74" s="118"/>
      <c r="GT74" s="118"/>
      <c r="GU74" s="118"/>
      <c r="GV74" s="118"/>
      <c r="GW74" s="118"/>
      <c r="GX74" s="118"/>
      <c r="GY74" s="118"/>
      <c r="GZ74" s="118"/>
      <c r="HA74" s="118"/>
      <c r="HB74" s="118"/>
      <c r="HC74" s="118"/>
      <c r="HD74" s="118"/>
      <c r="HE74" s="118"/>
      <c r="HF74" s="118"/>
      <c r="HG74" s="118"/>
    </row>
    <row r="75" s="4" customFormat="1" ht="23.15" customHeight="1" spans="1:215">
      <c r="A75" s="109" t="str">
        <f t="shared" si="5"/>
        <v>220</v>
      </c>
      <c r="B75" s="109" t="str">
        <f t="shared" si="6"/>
        <v>22005</v>
      </c>
      <c r="C75" s="63">
        <v>2200509</v>
      </c>
      <c r="D75" s="16" t="s">
        <v>435</v>
      </c>
      <c r="E75" s="61">
        <f t="shared" si="7"/>
        <v>23</v>
      </c>
      <c r="F75" s="125">
        <v>23</v>
      </c>
      <c r="G75" s="126">
        <v>0</v>
      </c>
      <c r="H75" s="118"/>
      <c r="I75"/>
      <c r="J75"/>
      <c r="K75">
        <v>2089999</v>
      </c>
      <c r="L75">
        <v>2</v>
      </c>
      <c r="M75">
        <v>0</v>
      </c>
      <c r="N75" s="118"/>
      <c r="O75" s="118"/>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X75" s="118"/>
      <c r="FY75" s="118"/>
      <c r="FZ75" s="118"/>
      <c r="GA75" s="118"/>
      <c r="GB75" s="118"/>
      <c r="GC75" s="118"/>
      <c r="GD75" s="118"/>
      <c r="GE75" s="118"/>
      <c r="GF75" s="118"/>
      <c r="GG75" s="118"/>
      <c r="GH75" s="118"/>
      <c r="GI75" s="118"/>
      <c r="GJ75" s="118"/>
      <c r="GK75" s="118"/>
      <c r="GL75" s="118"/>
      <c r="GM75" s="118"/>
      <c r="GN75" s="118"/>
      <c r="GO75" s="118"/>
      <c r="GP75" s="118"/>
      <c r="GQ75" s="118"/>
      <c r="GR75" s="118"/>
      <c r="GS75" s="118"/>
      <c r="GT75" s="118"/>
      <c r="GU75" s="118"/>
      <c r="GV75" s="118"/>
      <c r="GW75" s="118"/>
      <c r="GX75" s="118"/>
      <c r="GY75" s="118"/>
      <c r="GZ75" s="118"/>
      <c r="HA75" s="118"/>
      <c r="HB75" s="118"/>
      <c r="HC75" s="118"/>
      <c r="HD75" s="118"/>
      <c r="HE75" s="118"/>
      <c r="HF75" s="118"/>
      <c r="HG75" s="118"/>
    </row>
    <row r="76" s="4" customFormat="1" ht="23.15" customHeight="1" spans="1:215">
      <c r="A76" s="109" t="str">
        <f t="shared" si="5"/>
        <v>220</v>
      </c>
      <c r="B76" s="109" t="str">
        <f t="shared" si="6"/>
        <v>22005</v>
      </c>
      <c r="C76" s="63">
        <v>2200599</v>
      </c>
      <c r="D76" s="16" t="s">
        <v>436</v>
      </c>
      <c r="E76" s="61">
        <f t="shared" si="7"/>
        <v>10</v>
      </c>
      <c r="F76" s="125">
        <v>10</v>
      </c>
      <c r="G76" s="126">
        <v>0</v>
      </c>
      <c r="H76" s="118"/>
      <c r="I76" t="s">
        <v>350</v>
      </c>
      <c r="J76"/>
      <c r="K76"/>
      <c r="L76">
        <v>385</v>
      </c>
      <c r="M76">
        <v>0</v>
      </c>
      <c r="N76" s="118"/>
      <c r="O76" s="118"/>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c r="FX76" s="118"/>
      <c r="FY76" s="118"/>
      <c r="FZ76" s="118"/>
      <c r="GA76" s="118"/>
      <c r="GB76" s="118"/>
      <c r="GC76" s="118"/>
      <c r="GD76" s="118"/>
      <c r="GE76" s="118"/>
      <c r="GF76" s="118"/>
      <c r="GG76" s="118"/>
      <c r="GH76" s="118"/>
      <c r="GI76" s="118"/>
      <c r="GJ76" s="118"/>
      <c r="GK76" s="118"/>
      <c r="GL76" s="118"/>
      <c r="GM76" s="118"/>
      <c r="GN76" s="118"/>
      <c r="GO76" s="118"/>
      <c r="GP76" s="118"/>
      <c r="GQ76" s="118"/>
      <c r="GR76" s="118"/>
      <c r="GS76" s="118"/>
      <c r="GT76" s="118"/>
      <c r="GU76" s="118"/>
      <c r="GV76" s="118"/>
      <c r="GW76" s="118"/>
      <c r="GX76" s="118"/>
      <c r="GY76" s="118"/>
      <c r="GZ76" s="118"/>
      <c r="HA76" s="118"/>
      <c r="HB76" s="118"/>
      <c r="HC76" s="118"/>
      <c r="HD76" s="118"/>
      <c r="HE76" s="118"/>
      <c r="HF76" s="118"/>
      <c r="HG76" s="118"/>
    </row>
    <row r="77" s="4" customFormat="1" ht="23.15" customHeight="1" spans="1:215">
      <c r="A77" s="109" t="str">
        <f t="shared" si="5"/>
        <v>221</v>
      </c>
      <c r="B77" s="109" t="str">
        <f t="shared" si="6"/>
        <v>22101</v>
      </c>
      <c r="C77" s="63">
        <v>2210199</v>
      </c>
      <c r="D77" s="16" t="s">
        <v>441</v>
      </c>
      <c r="E77" s="61">
        <f t="shared" si="7"/>
        <v>702</v>
      </c>
      <c r="F77" s="125">
        <v>700</v>
      </c>
      <c r="G77" s="126">
        <v>2</v>
      </c>
      <c r="H77" s="118"/>
      <c r="I77"/>
      <c r="J77" t="s">
        <v>351</v>
      </c>
      <c r="K77"/>
      <c r="L77">
        <v>385</v>
      </c>
      <c r="M77">
        <v>0</v>
      </c>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118"/>
      <c r="GT77" s="118"/>
      <c r="GU77" s="118"/>
      <c r="GV77" s="118"/>
      <c r="GW77" s="118"/>
      <c r="GX77" s="118"/>
      <c r="GY77" s="118"/>
      <c r="GZ77" s="118"/>
      <c r="HA77" s="118"/>
      <c r="HB77" s="118"/>
      <c r="HC77" s="118"/>
      <c r="HD77" s="118"/>
      <c r="HE77" s="118"/>
      <c r="HF77" s="118"/>
      <c r="HG77" s="118"/>
    </row>
    <row r="78" s="4" customFormat="1" ht="23.15" customHeight="1" spans="1:215">
      <c r="A78" s="109" t="str">
        <f t="shared" si="5"/>
        <v>221</v>
      </c>
      <c r="B78" s="109" t="str">
        <f t="shared" si="6"/>
        <v>22102</v>
      </c>
      <c r="C78" s="63">
        <v>2210201</v>
      </c>
      <c r="D78" s="16" t="s">
        <v>445</v>
      </c>
      <c r="E78" s="61">
        <f t="shared" si="7"/>
        <v>411</v>
      </c>
      <c r="F78" s="125">
        <v>411</v>
      </c>
      <c r="G78" s="126">
        <v>0</v>
      </c>
      <c r="H78" s="118"/>
      <c r="I78"/>
      <c r="J78"/>
      <c r="K78">
        <v>2101101</v>
      </c>
      <c r="L78">
        <v>30</v>
      </c>
      <c r="M78">
        <v>0</v>
      </c>
      <c r="N78" s="118"/>
      <c r="O78" s="118"/>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c r="FX78" s="118"/>
      <c r="FY78" s="118"/>
      <c r="FZ78" s="118"/>
      <c r="GA78" s="118"/>
      <c r="GB78" s="118"/>
      <c r="GC78" s="118"/>
      <c r="GD78" s="118"/>
      <c r="GE78" s="118"/>
      <c r="GF78" s="118"/>
      <c r="GG78" s="118"/>
      <c r="GH78" s="118"/>
      <c r="GI78" s="118"/>
      <c r="GJ78" s="118"/>
      <c r="GK78" s="118"/>
      <c r="GL78" s="118"/>
      <c r="GM78" s="118"/>
      <c r="GN78" s="118"/>
      <c r="GO78" s="118"/>
      <c r="GP78" s="118"/>
      <c r="GQ78" s="118"/>
      <c r="GR78" s="118"/>
      <c r="GS78" s="118"/>
      <c r="GT78" s="118"/>
      <c r="GU78" s="118"/>
      <c r="GV78" s="118"/>
      <c r="GW78" s="118"/>
      <c r="GX78" s="118"/>
      <c r="GY78" s="118"/>
      <c r="GZ78" s="118"/>
      <c r="HA78" s="118"/>
      <c r="HB78" s="118"/>
      <c r="HC78" s="118"/>
      <c r="HD78" s="118"/>
      <c r="HE78" s="118"/>
      <c r="HF78" s="118"/>
      <c r="HG78" s="118"/>
    </row>
    <row r="79" s="4" customFormat="1" ht="23.15" customHeight="1" spans="1:215">
      <c r="A79" s="109" t="str">
        <f t="shared" si="5"/>
        <v>224</v>
      </c>
      <c r="B79" s="109" t="str">
        <f t="shared" si="6"/>
        <v>22401</v>
      </c>
      <c r="C79" s="63">
        <v>2240106</v>
      </c>
      <c r="D79" s="16" t="s">
        <v>450</v>
      </c>
      <c r="E79" s="61">
        <f t="shared" si="7"/>
        <v>331</v>
      </c>
      <c r="F79" s="125">
        <v>328</v>
      </c>
      <c r="G79" s="126">
        <v>3</v>
      </c>
      <c r="H79" s="118"/>
      <c r="I79"/>
      <c r="J79"/>
      <c r="K79">
        <v>2101103</v>
      </c>
      <c r="L79">
        <v>108</v>
      </c>
      <c r="M79">
        <v>0</v>
      </c>
      <c r="N79" s="118"/>
      <c r="O79" s="118"/>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c r="HB79" s="118"/>
      <c r="HC79" s="118"/>
      <c r="HD79" s="118"/>
      <c r="HE79" s="118"/>
      <c r="HF79" s="118"/>
      <c r="HG79" s="118"/>
    </row>
    <row r="80" s="4" customFormat="1" ht="23.15" customHeight="1" spans="1:215">
      <c r="A80" s="109" t="str">
        <f t="shared" si="5"/>
        <v>224</v>
      </c>
      <c r="B80" s="109" t="str">
        <f t="shared" si="6"/>
        <v>22401</v>
      </c>
      <c r="C80" s="63">
        <v>2240109</v>
      </c>
      <c r="D80" s="16" t="s">
        <v>451</v>
      </c>
      <c r="E80" s="61">
        <f t="shared" si="7"/>
        <v>110</v>
      </c>
      <c r="F80" s="125">
        <v>110</v>
      </c>
      <c r="G80" s="126">
        <v>0</v>
      </c>
      <c r="H80" s="118"/>
      <c r="I80"/>
      <c r="J80"/>
      <c r="K80">
        <v>2101199</v>
      </c>
      <c r="L80">
        <v>247</v>
      </c>
      <c r="M80">
        <v>0</v>
      </c>
      <c r="N80" s="118"/>
      <c r="O80" s="118"/>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8"/>
      <c r="DJ80" s="118"/>
      <c r="DK80" s="118"/>
      <c r="DL80" s="118"/>
      <c r="DM80" s="118"/>
      <c r="DN80" s="118"/>
      <c r="DO80" s="118"/>
      <c r="DP80" s="118"/>
      <c r="DQ80" s="118"/>
      <c r="DR80" s="118"/>
      <c r="DS80" s="118"/>
      <c r="DT80" s="118"/>
      <c r="DU80" s="118"/>
      <c r="DV80" s="118"/>
      <c r="DW80" s="118"/>
      <c r="DX80" s="118"/>
      <c r="DY80" s="118"/>
      <c r="DZ80" s="118"/>
      <c r="EA80" s="118"/>
      <c r="EB80" s="118"/>
      <c r="EC80" s="118"/>
      <c r="ED80" s="118"/>
      <c r="EE80" s="118"/>
      <c r="EF80" s="118"/>
      <c r="EG80" s="118"/>
      <c r="EH80" s="118"/>
      <c r="EI80" s="118"/>
      <c r="EJ80" s="118"/>
      <c r="EK80" s="118"/>
      <c r="EL80" s="118"/>
      <c r="EM80" s="118"/>
      <c r="EN80" s="118"/>
      <c r="EO80" s="118"/>
      <c r="EP80" s="118"/>
      <c r="EQ80" s="118"/>
      <c r="ER80" s="118"/>
      <c r="ES80" s="118"/>
      <c r="ET80" s="118"/>
      <c r="EU80" s="118"/>
      <c r="EV80" s="118"/>
      <c r="EW80" s="118"/>
      <c r="EX80" s="118"/>
      <c r="EY80" s="118"/>
      <c r="EZ80" s="118"/>
      <c r="FA80" s="118"/>
      <c r="FB80" s="118"/>
      <c r="FC80" s="118"/>
      <c r="FD80" s="118"/>
      <c r="FE80" s="118"/>
      <c r="FF80" s="118"/>
      <c r="FG80" s="118"/>
      <c r="FH80" s="118"/>
      <c r="FI80" s="118"/>
      <c r="FJ80" s="118"/>
      <c r="FK80" s="118"/>
      <c r="FL80" s="118"/>
      <c r="FM80" s="118"/>
      <c r="FN80" s="118"/>
      <c r="FO80" s="118"/>
      <c r="FP80" s="118"/>
      <c r="FQ80" s="118"/>
      <c r="FR80" s="118"/>
      <c r="FS80" s="118"/>
      <c r="FT80" s="118"/>
      <c r="FU80" s="118"/>
      <c r="FV80" s="118"/>
      <c r="FW80" s="118"/>
      <c r="FX80" s="118"/>
      <c r="FY80" s="118"/>
      <c r="FZ80" s="118"/>
      <c r="GA80" s="118"/>
      <c r="GB80" s="118"/>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row>
    <row r="81" s="4" customFormat="1" ht="23.15" customHeight="1" spans="1:215">
      <c r="A81" s="109" t="str">
        <f t="shared" si="5"/>
        <v>224</v>
      </c>
      <c r="B81" s="109" t="str">
        <f t="shared" si="6"/>
        <v>22401</v>
      </c>
      <c r="C81" s="63">
        <v>2240199</v>
      </c>
      <c r="D81" s="16" t="s">
        <v>452</v>
      </c>
      <c r="E81" s="61">
        <f t="shared" si="7"/>
        <v>26</v>
      </c>
      <c r="F81" s="125">
        <v>0</v>
      </c>
      <c r="G81" s="126">
        <v>26</v>
      </c>
      <c r="H81" s="118"/>
      <c r="I81" t="s">
        <v>357</v>
      </c>
      <c r="J81"/>
      <c r="K81"/>
      <c r="L81">
        <v>582</v>
      </c>
      <c r="M81">
        <v>27</v>
      </c>
      <c r="N81" s="118"/>
      <c r="O81" s="118"/>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118"/>
      <c r="CS81" s="118"/>
      <c r="CT81" s="118"/>
      <c r="CU81" s="118"/>
      <c r="CV81" s="118"/>
      <c r="CW81" s="118"/>
      <c r="CX81" s="118"/>
      <c r="CY81" s="118"/>
      <c r="CZ81" s="118"/>
      <c r="DA81" s="118"/>
      <c r="DB81" s="118"/>
      <c r="DC81" s="118"/>
      <c r="DD81" s="118"/>
      <c r="DE81" s="118"/>
      <c r="DF81" s="118"/>
      <c r="DG81" s="118"/>
      <c r="DH81" s="118"/>
      <c r="DI81" s="118"/>
      <c r="DJ81" s="118"/>
      <c r="DK81" s="118"/>
      <c r="DL81" s="118"/>
      <c r="DM81" s="118"/>
      <c r="DN81" s="118"/>
      <c r="DO81" s="118"/>
      <c r="DP81" s="118"/>
      <c r="DQ81" s="118"/>
      <c r="DR81" s="118"/>
      <c r="DS81" s="118"/>
      <c r="DT81" s="118"/>
      <c r="DU81" s="118"/>
      <c r="DV81" s="118"/>
      <c r="DW81" s="118"/>
      <c r="DX81" s="118"/>
      <c r="DY81" s="118"/>
      <c r="DZ81" s="118"/>
      <c r="EA81" s="118"/>
      <c r="EB81" s="118"/>
      <c r="EC81" s="118"/>
      <c r="ED81" s="118"/>
      <c r="EE81" s="118"/>
      <c r="EF81" s="118"/>
      <c r="EG81" s="118"/>
      <c r="EH81" s="118"/>
      <c r="EI81" s="118"/>
      <c r="EJ81" s="118"/>
      <c r="EK81" s="118"/>
      <c r="EL81" s="118"/>
      <c r="EM81" s="118"/>
      <c r="EN81" s="118"/>
      <c r="EO81" s="118"/>
      <c r="EP81" s="118"/>
      <c r="EQ81" s="118"/>
      <c r="ER81" s="118"/>
      <c r="ES81" s="118"/>
      <c r="ET81" s="118"/>
      <c r="EU81" s="118"/>
      <c r="EV81" s="118"/>
      <c r="EW81" s="118"/>
      <c r="EX81" s="118"/>
      <c r="EY81" s="118"/>
      <c r="EZ81" s="118"/>
      <c r="FA81" s="118"/>
      <c r="FB81" s="118"/>
      <c r="FC81" s="118"/>
      <c r="FD81" s="118"/>
      <c r="FE81" s="118"/>
      <c r="FF81" s="118"/>
      <c r="FG81" s="118"/>
      <c r="FH81" s="118"/>
      <c r="FI81" s="118"/>
      <c r="FJ81" s="118"/>
      <c r="FK81" s="118"/>
      <c r="FL81" s="118"/>
      <c r="FM81" s="118"/>
      <c r="FN81" s="118"/>
      <c r="FO81" s="118"/>
      <c r="FP81" s="118"/>
      <c r="FQ81" s="118"/>
      <c r="FR81" s="118"/>
      <c r="FS81" s="118"/>
      <c r="FT81" s="118"/>
      <c r="FU81" s="118"/>
      <c r="FV81" s="118"/>
      <c r="FW81" s="118"/>
      <c r="FX81" s="118"/>
      <c r="FY81" s="118"/>
      <c r="FZ81" s="118"/>
      <c r="GA81" s="118"/>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row>
    <row r="82" s="4" customFormat="1" ht="23.15" customHeight="1" spans="1:215">
      <c r="A82" s="109" t="str">
        <f t="shared" si="5"/>
        <v>224</v>
      </c>
      <c r="B82" s="109" t="str">
        <f t="shared" si="6"/>
        <v>22402</v>
      </c>
      <c r="C82" s="63">
        <v>2240201</v>
      </c>
      <c r="D82" s="16" t="s">
        <v>456</v>
      </c>
      <c r="E82" s="61">
        <f t="shared" si="7"/>
        <v>904</v>
      </c>
      <c r="F82" s="125">
        <v>904</v>
      </c>
      <c r="G82" s="126">
        <v>0</v>
      </c>
      <c r="H82" s="118"/>
      <c r="I82"/>
      <c r="J82" t="s">
        <v>358</v>
      </c>
      <c r="K82"/>
      <c r="L82">
        <v>465</v>
      </c>
      <c r="M82">
        <v>0</v>
      </c>
      <c r="N82" s="118"/>
      <c r="O82" s="118"/>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8"/>
      <c r="FF82" s="118"/>
      <c r="FG82" s="118"/>
      <c r="FH82" s="118"/>
      <c r="FI82" s="118"/>
      <c r="FJ82" s="118"/>
      <c r="FK82" s="118"/>
      <c r="FL82" s="118"/>
      <c r="FM82" s="118"/>
      <c r="FN82" s="118"/>
      <c r="FO82" s="118"/>
      <c r="FP82" s="118"/>
      <c r="FQ82" s="118"/>
      <c r="FR82" s="118"/>
      <c r="FS82" s="118"/>
      <c r="FT82" s="118"/>
      <c r="FU82" s="118"/>
      <c r="FV82" s="118"/>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118"/>
      <c r="GT82" s="118"/>
      <c r="GU82" s="118"/>
      <c r="GV82" s="118"/>
      <c r="GW82" s="118"/>
      <c r="GX82" s="118"/>
      <c r="GY82" s="118"/>
      <c r="GZ82" s="118"/>
      <c r="HA82" s="118"/>
      <c r="HB82" s="118"/>
      <c r="HC82" s="118"/>
      <c r="HD82" s="118"/>
      <c r="HE82" s="118"/>
      <c r="HF82" s="118"/>
      <c r="HG82" s="118"/>
    </row>
    <row r="83" s="4" customFormat="1" ht="23.15" customHeight="1" spans="1:215">
      <c r="A83" s="109" t="str">
        <f t="shared" si="5"/>
        <v>224</v>
      </c>
      <c r="B83" s="109" t="str">
        <f t="shared" si="6"/>
        <v>22402</v>
      </c>
      <c r="C83" s="63">
        <v>2240204</v>
      </c>
      <c r="D83" s="16" t="s">
        <v>457</v>
      </c>
      <c r="E83" s="61">
        <f t="shared" si="7"/>
        <v>198</v>
      </c>
      <c r="F83" s="125">
        <v>198</v>
      </c>
      <c r="G83" s="126">
        <v>0</v>
      </c>
      <c r="H83" s="118"/>
      <c r="I83"/>
      <c r="J83"/>
      <c r="K83">
        <v>2110101</v>
      </c>
      <c r="L83">
        <v>27</v>
      </c>
      <c r="M83">
        <v>0</v>
      </c>
      <c r="N83" s="118"/>
      <c r="O83" s="118"/>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8"/>
      <c r="DJ83" s="118"/>
      <c r="DK83" s="118"/>
      <c r="DL83" s="118"/>
      <c r="DM83" s="118"/>
      <c r="DN83" s="118"/>
      <c r="DO83" s="118"/>
      <c r="DP83" s="118"/>
      <c r="DQ83" s="118"/>
      <c r="DR83" s="118"/>
      <c r="DS83" s="118"/>
      <c r="DT83" s="118"/>
      <c r="DU83" s="118"/>
      <c r="DV83" s="118"/>
      <c r="DW83" s="118"/>
      <c r="DX83" s="118"/>
      <c r="DY83" s="118"/>
      <c r="DZ83" s="118"/>
      <c r="EA83" s="118"/>
      <c r="EB83" s="118"/>
      <c r="EC83" s="118"/>
      <c r="ED83" s="118"/>
      <c r="EE83" s="118"/>
      <c r="EF83" s="118"/>
      <c r="EG83" s="118"/>
      <c r="EH83" s="118"/>
      <c r="EI83" s="118"/>
      <c r="EJ83" s="118"/>
      <c r="EK83" s="118"/>
      <c r="EL83" s="118"/>
      <c r="EM83" s="118"/>
      <c r="EN83" s="118"/>
      <c r="EO83" s="118"/>
      <c r="EP83" s="118"/>
      <c r="EQ83" s="118"/>
      <c r="ER83" s="118"/>
      <c r="ES83" s="118"/>
      <c r="ET83" s="118"/>
      <c r="EU83" s="118"/>
      <c r="EV83" s="118"/>
      <c r="EW83" s="118"/>
      <c r="EX83" s="118"/>
      <c r="EY83" s="118"/>
      <c r="EZ83" s="118"/>
      <c r="FA83" s="118"/>
      <c r="FB83" s="118"/>
      <c r="FC83" s="118"/>
      <c r="FD83" s="118"/>
      <c r="FE83" s="118"/>
      <c r="FF83" s="118"/>
      <c r="FG83" s="118"/>
      <c r="FH83" s="118"/>
      <c r="FI83" s="118"/>
      <c r="FJ83" s="118"/>
      <c r="FK83" s="118"/>
      <c r="FL83" s="118"/>
      <c r="FM83" s="118"/>
      <c r="FN83" s="118"/>
      <c r="FO83" s="118"/>
      <c r="FP83" s="118"/>
      <c r="FQ83" s="118"/>
      <c r="FR83" s="118"/>
      <c r="FS83" s="118"/>
      <c r="FT83" s="118"/>
      <c r="FU83" s="118"/>
      <c r="FV83" s="118"/>
      <c r="FW83" s="118"/>
      <c r="FX83" s="118"/>
      <c r="FY83" s="118"/>
      <c r="FZ83" s="118"/>
      <c r="GA83" s="118"/>
      <c r="GB83" s="118"/>
      <c r="GC83" s="118"/>
      <c r="GD83" s="118"/>
      <c r="GE83" s="118"/>
      <c r="GF83" s="118"/>
      <c r="GG83" s="118"/>
      <c r="GH83" s="118"/>
      <c r="GI83" s="118"/>
      <c r="GJ83" s="118"/>
      <c r="GK83" s="118"/>
      <c r="GL83" s="118"/>
      <c r="GM83" s="118"/>
      <c r="GN83" s="118"/>
      <c r="GO83" s="118"/>
      <c r="GP83" s="118"/>
      <c r="GQ83" s="118"/>
      <c r="GR83" s="118"/>
      <c r="GS83" s="118"/>
      <c r="GT83" s="118"/>
      <c r="GU83" s="118"/>
      <c r="GV83" s="118"/>
      <c r="GW83" s="118"/>
      <c r="GX83" s="118"/>
      <c r="GY83" s="118"/>
      <c r="GZ83" s="118"/>
      <c r="HA83" s="118"/>
      <c r="HB83" s="118"/>
      <c r="HC83" s="118"/>
      <c r="HD83" s="118"/>
      <c r="HE83" s="118"/>
      <c r="HF83" s="118"/>
      <c r="HG83" s="118"/>
    </row>
    <row r="84" s="4" customFormat="1" ht="23.15" customHeight="1" spans="1:215">
      <c r="A84" s="109" t="str">
        <f t="shared" si="5"/>
        <v>227</v>
      </c>
      <c r="B84" s="109" t="str">
        <f t="shared" si="6"/>
        <v>227</v>
      </c>
      <c r="C84" s="63">
        <v>227</v>
      </c>
      <c r="D84" s="16" t="s">
        <v>459</v>
      </c>
      <c r="E84" s="61">
        <f t="shared" si="7"/>
        <v>800</v>
      </c>
      <c r="F84" s="125">
        <v>800</v>
      </c>
      <c r="G84" s="126">
        <v>0</v>
      </c>
      <c r="H84" s="118"/>
      <c r="I84"/>
      <c r="J84"/>
      <c r="K84">
        <v>2110107</v>
      </c>
      <c r="L84">
        <v>19</v>
      </c>
      <c r="M84">
        <v>0</v>
      </c>
      <c r="N84" s="118"/>
      <c r="O84" s="118"/>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8"/>
      <c r="DJ84" s="118"/>
      <c r="DK84" s="118"/>
      <c r="DL84" s="118"/>
      <c r="DM84" s="118"/>
      <c r="DN84" s="118"/>
      <c r="DO84" s="118"/>
      <c r="DP84" s="118"/>
      <c r="DQ84" s="118"/>
      <c r="DR84" s="118"/>
      <c r="DS84" s="118"/>
      <c r="DT84" s="118"/>
      <c r="DU84" s="118"/>
      <c r="DV84" s="118"/>
      <c r="DW84" s="118"/>
      <c r="DX84" s="118"/>
      <c r="DY84" s="118"/>
      <c r="DZ84" s="118"/>
      <c r="EA84" s="118"/>
      <c r="EB84" s="118"/>
      <c r="EC84" s="118"/>
      <c r="ED84" s="118"/>
      <c r="EE84" s="118"/>
      <c r="EF84" s="118"/>
      <c r="EG84" s="118"/>
      <c r="EH84" s="118"/>
      <c r="EI84" s="118"/>
      <c r="EJ84" s="118"/>
      <c r="EK84" s="118"/>
      <c r="EL84" s="118"/>
      <c r="EM84" s="118"/>
      <c r="EN84" s="118"/>
      <c r="EO84" s="118"/>
      <c r="EP84" s="118"/>
      <c r="EQ84" s="118"/>
      <c r="ER84" s="118"/>
      <c r="ES84" s="118"/>
      <c r="ET84" s="118"/>
      <c r="EU84" s="118"/>
      <c r="EV84" s="118"/>
      <c r="EW84" s="118"/>
      <c r="EX84" s="118"/>
      <c r="EY84" s="118"/>
      <c r="EZ84" s="118"/>
      <c r="FA84" s="118"/>
      <c r="FB84" s="118"/>
      <c r="FC84" s="118"/>
      <c r="FD84" s="118"/>
      <c r="FE84" s="118"/>
      <c r="FF84" s="118"/>
      <c r="FG84" s="118"/>
      <c r="FH84" s="118"/>
      <c r="FI84" s="118"/>
      <c r="FJ84" s="118"/>
      <c r="FK84" s="118"/>
      <c r="FL84" s="118"/>
      <c r="FM84" s="118"/>
      <c r="FN84" s="118"/>
      <c r="FO84" s="118"/>
      <c r="FP84" s="118"/>
      <c r="FQ84" s="118"/>
      <c r="FR84" s="118"/>
      <c r="FS84" s="118"/>
      <c r="FT84" s="118"/>
      <c r="FU84" s="118"/>
      <c r="FV84" s="118"/>
      <c r="FW84" s="118"/>
      <c r="FX84" s="118"/>
      <c r="FY84" s="118"/>
      <c r="FZ84" s="118"/>
      <c r="GA84" s="118"/>
      <c r="GB84" s="118"/>
      <c r="GC84" s="118"/>
      <c r="GD84" s="118"/>
      <c r="GE84" s="118"/>
      <c r="GF84" s="118"/>
      <c r="GG84" s="118"/>
      <c r="GH84" s="118"/>
      <c r="GI84" s="118"/>
      <c r="GJ84" s="118"/>
      <c r="GK84" s="118"/>
      <c r="GL84" s="118"/>
      <c r="GM84" s="118"/>
      <c r="GN84" s="118"/>
      <c r="GO84" s="118"/>
      <c r="GP84" s="118"/>
      <c r="GQ84" s="118"/>
      <c r="GR84" s="118"/>
      <c r="GS84" s="118"/>
      <c r="GT84" s="118"/>
      <c r="GU84" s="118"/>
      <c r="GV84" s="118"/>
      <c r="GW84" s="118"/>
      <c r="GX84" s="118"/>
      <c r="GY84" s="118"/>
      <c r="GZ84" s="118"/>
      <c r="HA84" s="118"/>
      <c r="HB84" s="118"/>
      <c r="HC84" s="118"/>
      <c r="HD84" s="118"/>
      <c r="HE84" s="118"/>
      <c r="HF84" s="118"/>
      <c r="HG84" s="118"/>
    </row>
    <row r="85" s="4" customFormat="1" ht="23.15" customHeight="1" spans="1:215">
      <c r="A85" s="109" t="str">
        <f t="shared" si="5"/>
        <v>229</v>
      </c>
      <c r="B85" s="109" t="str">
        <f t="shared" si="6"/>
        <v>22999</v>
      </c>
      <c r="C85" s="63">
        <v>2299999</v>
      </c>
      <c r="D85" s="16" t="s">
        <v>464</v>
      </c>
      <c r="E85" s="61">
        <f t="shared" si="7"/>
        <v>5700</v>
      </c>
      <c r="F85" s="125">
        <v>5700</v>
      </c>
      <c r="G85" s="126">
        <v>0</v>
      </c>
      <c r="H85" s="118"/>
      <c r="I85"/>
      <c r="J85"/>
      <c r="K85">
        <v>2110199</v>
      </c>
      <c r="L85">
        <v>419</v>
      </c>
      <c r="M85">
        <v>0</v>
      </c>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118"/>
      <c r="EE85" s="118"/>
      <c r="EF85" s="118"/>
      <c r="EG85" s="118"/>
      <c r="EH85" s="118"/>
      <c r="EI85" s="118"/>
      <c r="EJ85" s="118"/>
      <c r="EK85" s="118"/>
      <c r="EL85" s="118"/>
      <c r="EM85" s="118"/>
      <c r="EN85" s="118"/>
      <c r="EO85" s="118"/>
      <c r="EP85" s="118"/>
      <c r="EQ85" s="118"/>
      <c r="ER85" s="118"/>
      <c r="ES85" s="118"/>
      <c r="ET85" s="118"/>
      <c r="EU85" s="118"/>
      <c r="EV85" s="118"/>
      <c r="EW85" s="118"/>
      <c r="EX85" s="118"/>
      <c r="EY85" s="118"/>
      <c r="EZ85" s="118"/>
      <c r="FA85" s="118"/>
      <c r="FB85" s="118"/>
      <c r="FC85" s="118"/>
      <c r="FD85" s="118"/>
      <c r="FE85" s="118"/>
      <c r="FF85" s="118"/>
      <c r="FG85" s="118"/>
      <c r="FH85" s="118"/>
      <c r="FI85" s="118"/>
      <c r="FJ85" s="118"/>
      <c r="FK85" s="118"/>
      <c r="FL85" s="118"/>
      <c r="FM85" s="118"/>
      <c r="FN85" s="118"/>
      <c r="FO85" s="118"/>
      <c r="FP85" s="118"/>
      <c r="FQ85" s="118"/>
      <c r="FR85" s="118"/>
      <c r="FS85" s="118"/>
      <c r="FT85" s="118"/>
      <c r="FU85" s="118"/>
      <c r="FV85" s="118"/>
      <c r="FW85" s="118"/>
      <c r="FX85" s="118"/>
      <c r="FY85" s="118"/>
      <c r="FZ85" s="118"/>
      <c r="GA85" s="118"/>
      <c r="GB85" s="118"/>
      <c r="GC85" s="118"/>
      <c r="GD85" s="118"/>
      <c r="GE85" s="118"/>
      <c r="GF85" s="118"/>
      <c r="GG85" s="118"/>
      <c r="GH85" s="118"/>
      <c r="GI85" s="118"/>
      <c r="GJ85" s="118"/>
      <c r="GK85" s="118"/>
      <c r="GL85" s="118"/>
      <c r="GM85" s="118"/>
      <c r="GN85" s="118"/>
      <c r="GO85" s="118"/>
      <c r="GP85" s="118"/>
      <c r="GQ85" s="118"/>
      <c r="GR85" s="118"/>
      <c r="GS85" s="118"/>
      <c r="GT85" s="118"/>
      <c r="GU85" s="118"/>
      <c r="GV85" s="118"/>
      <c r="GW85" s="118"/>
      <c r="GX85" s="118"/>
      <c r="GY85" s="118"/>
      <c r="GZ85" s="118"/>
      <c r="HA85" s="118"/>
      <c r="HB85" s="118"/>
      <c r="HC85" s="118"/>
      <c r="HD85" s="118"/>
      <c r="HE85" s="118"/>
      <c r="HF85" s="118"/>
      <c r="HG85" s="118"/>
    </row>
    <row r="86" s="4" customFormat="1" ht="23.15" customHeight="1" spans="1:215">
      <c r="A86" s="109" t="str">
        <f t="shared" si="5"/>
        <v>232</v>
      </c>
      <c r="B86" s="109" t="str">
        <f t="shared" si="6"/>
        <v>23203</v>
      </c>
      <c r="C86" s="63">
        <v>2320399</v>
      </c>
      <c r="D86" s="16" t="s">
        <v>469</v>
      </c>
      <c r="E86" s="61">
        <f t="shared" si="7"/>
        <v>3817</v>
      </c>
      <c r="F86" s="125">
        <v>3817</v>
      </c>
      <c r="G86" s="126">
        <v>0</v>
      </c>
      <c r="H86" s="118"/>
      <c r="I86"/>
      <c r="J86" t="s">
        <v>363</v>
      </c>
      <c r="K86"/>
      <c r="L86">
        <v>75</v>
      </c>
      <c r="M86">
        <v>0</v>
      </c>
      <c r="N86" s="118"/>
      <c r="O86" s="118"/>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8"/>
      <c r="DJ86" s="118"/>
      <c r="DK86" s="118"/>
      <c r="DL86" s="118"/>
      <c r="DM86" s="118"/>
      <c r="DN86" s="118"/>
      <c r="DO86" s="118"/>
      <c r="DP86" s="118"/>
      <c r="DQ86" s="118"/>
      <c r="DR86" s="118"/>
      <c r="DS86" s="118"/>
      <c r="DT86" s="118"/>
      <c r="DU86" s="118"/>
      <c r="DV86" s="118"/>
      <c r="DW86" s="118"/>
      <c r="DX86" s="118"/>
      <c r="DY86" s="118"/>
      <c r="DZ86" s="118"/>
      <c r="EA86" s="118"/>
      <c r="EB86" s="118"/>
      <c r="EC86" s="118"/>
      <c r="ED86" s="118"/>
      <c r="EE86" s="118"/>
      <c r="EF86" s="118"/>
      <c r="EG86" s="118"/>
      <c r="EH86" s="118"/>
      <c r="EI86" s="118"/>
      <c r="EJ86" s="118"/>
      <c r="EK86" s="118"/>
      <c r="EL86" s="118"/>
      <c r="EM86" s="118"/>
      <c r="EN86" s="118"/>
      <c r="EO86" s="118"/>
      <c r="EP86" s="118"/>
      <c r="EQ86" s="118"/>
      <c r="ER86" s="118"/>
      <c r="ES86" s="118"/>
      <c r="ET86" s="118"/>
      <c r="EU86" s="118"/>
      <c r="EV86" s="118"/>
      <c r="EW86" s="118"/>
      <c r="EX86" s="118"/>
      <c r="EY86" s="118"/>
      <c r="EZ86" s="118"/>
      <c r="FA86" s="118"/>
      <c r="FB86" s="118"/>
      <c r="FC86" s="118"/>
      <c r="FD86" s="118"/>
      <c r="FE86" s="118"/>
      <c r="FF86" s="118"/>
      <c r="FG86" s="118"/>
      <c r="FH86" s="118"/>
      <c r="FI86" s="118"/>
      <c r="FJ86" s="118"/>
      <c r="FK86" s="118"/>
      <c r="FL86" s="118"/>
      <c r="FM86" s="118"/>
      <c r="FN86" s="118"/>
      <c r="FO86" s="118"/>
      <c r="FP86" s="118"/>
      <c r="FQ86" s="118"/>
      <c r="FR86" s="118"/>
      <c r="FS86" s="118"/>
      <c r="FT86" s="118"/>
      <c r="FU86" s="118"/>
      <c r="FV86" s="118"/>
      <c r="FW86" s="118"/>
      <c r="FX86" s="118"/>
      <c r="FY86" s="118"/>
      <c r="FZ86" s="118"/>
      <c r="GA86" s="118"/>
      <c r="GB86" s="118"/>
      <c r="GC86" s="118"/>
      <c r="GD86" s="118"/>
      <c r="GE86" s="118"/>
      <c r="GF86" s="118"/>
      <c r="GG86" s="118"/>
      <c r="GH86" s="118"/>
      <c r="GI86" s="118"/>
      <c r="GJ86" s="118"/>
      <c r="GK86" s="118"/>
      <c r="GL86" s="118"/>
      <c r="GM86" s="118"/>
      <c r="GN86" s="118"/>
      <c r="GO86" s="118"/>
      <c r="GP86" s="118"/>
      <c r="GQ86" s="118"/>
      <c r="GR86" s="118"/>
      <c r="GS86" s="118"/>
      <c r="GT86" s="118"/>
      <c r="GU86" s="118"/>
      <c r="GV86" s="118"/>
      <c r="GW86" s="118"/>
      <c r="GX86" s="118"/>
      <c r="GY86" s="118"/>
      <c r="GZ86" s="118"/>
      <c r="HA86" s="118"/>
      <c r="HB86" s="118"/>
      <c r="HC86" s="118"/>
      <c r="HD86" s="118"/>
      <c r="HE86" s="118"/>
      <c r="HF86" s="118"/>
      <c r="HG86" s="118"/>
    </row>
    <row r="87" spans="9:13">
      <c r="I87"/>
      <c r="J87"/>
      <c r="K87">
        <v>2110203</v>
      </c>
      <c r="L87">
        <v>5</v>
      </c>
      <c r="M87">
        <v>0</v>
      </c>
    </row>
    <row r="88" spans="9:13">
      <c r="I88"/>
      <c r="J88"/>
      <c r="K88">
        <v>2110299</v>
      </c>
      <c r="L88">
        <v>70</v>
      </c>
      <c r="M88">
        <v>0</v>
      </c>
    </row>
    <row r="89" spans="9:13">
      <c r="I89"/>
      <c r="J89" t="s">
        <v>368</v>
      </c>
      <c r="K89"/>
      <c r="L89">
        <v>42</v>
      </c>
      <c r="M89">
        <v>27</v>
      </c>
    </row>
    <row r="90" spans="9:13">
      <c r="I90"/>
      <c r="J90"/>
      <c r="K90">
        <v>2110301</v>
      </c>
      <c r="L90">
        <v>27</v>
      </c>
      <c r="M90">
        <v>27</v>
      </c>
    </row>
    <row r="91" spans="9:13">
      <c r="I91"/>
      <c r="J91"/>
      <c r="K91">
        <v>2110302</v>
      </c>
      <c r="L91">
        <v>15</v>
      </c>
      <c r="M91">
        <v>0</v>
      </c>
    </row>
    <row r="92" spans="9:13">
      <c r="I92" t="s">
        <v>373</v>
      </c>
      <c r="J92"/>
      <c r="K92"/>
      <c r="L92">
        <v>4152</v>
      </c>
      <c r="M92">
        <v>10987</v>
      </c>
    </row>
    <row r="93" spans="9:13">
      <c r="I93"/>
      <c r="J93" t="s">
        <v>374</v>
      </c>
      <c r="K93"/>
      <c r="L93">
        <v>180</v>
      </c>
      <c r="M93">
        <v>0</v>
      </c>
    </row>
    <row r="94" spans="9:13">
      <c r="I94"/>
      <c r="J94"/>
      <c r="K94">
        <v>2120104</v>
      </c>
      <c r="L94">
        <v>180</v>
      </c>
      <c r="M94">
        <v>0</v>
      </c>
    </row>
    <row r="95" spans="9:13">
      <c r="I95"/>
      <c r="J95" t="s">
        <v>378</v>
      </c>
      <c r="K95"/>
      <c r="L95">
        <v>1267</v>
      </c>
      <c r="M95">
        <v>0</v>
      </c>
    </row>
    <row r="96" spans="9:13">
      <c r="I96"/>
      <c r="J96"/>
      <c r="K96">
        <v>2120399</v>
      </c>
      <c r="L96">
        <v>1267</v>
      </c>
      <c r="M96">
        <v>0</v>
      </c>
    </row>
    <row r="97" spans="9:13">
      <c r="I97"/>
      <c r="J97" t="s">
        <v>382</v>
      </c>
      <c r="K97"/>
      <c r="L97">
        <v>1759</v>
      </c>
      <c r="M97">
        <v>0</v>
      </c>
    </row>
    <row r="98" spans="9:13">
      <c r="I98"/>
      <c r="J98"/>
      <c r="K98">
        <v>2120501</v>
      </c>
      <c r="L98">
        <v>1759</v>
      </c>
      <c r="M98">
        <v>0</v>
      </c>
    </row>
    <row r="99" spans="9:13">
      <c r="I99"/>
      <c r="J99" t="s">
        <v>386</v>
      </c>
      <c r="K99"/>
      <c r="L99">
        <v>946</v>
      </c>
      <c r="M99">
        <v>10987</v>
      </c>
    </row>
    <row r="100" spans="9:13">
      <c r="I100"/>
      <c r="J100"/>
      <c r="K100">
        <v>2129999</v>
      </c>
      <c r="L100">
        <v>946</v>
      </c>
      <c r="M100">
        <v>10987</v>
      </c>
    </row>
    <row r="101" spans="9:13">
      <c r="I101" t="s">
        <v>390</v>
      </c>
      <c r="J101"/>
      <c r="K101"/>
      <c r="L101">
        <v>0</v>
      </c>
      <c r="M101">
        <v>1370</v>
      </c>
    </row>
    <row r="102" spans="9:13">
      <c r="I102"/>
      <c r="J102" t="s">
        <v>391</v>
      </c>
      <c r="K102"/>
      <c r="L102">
        <v>0</v>
      </c>
      <c r="M102">
        <v>1365</v>
      </c>
    </row>
    <row r="103" spans="9:13">
      <c r="I103"/>
      <c r="J103"/>
      <c r="K103">
        <v>2130305</v>
      </c>
      <c r="L103">
        <v>0</v>
      </c>
      <c r="M103">
        <v>1355</v>
      </c>
    </row>
    <row r="104" spans="9:13">
      <c r="I104"/>
      <c r="J104"/>
      <c r="K104">
        <v>2130316</v>
      </c>
      <c r="L104">
        <v>0</v>
      </c>
      <c r="M104">
        <v>10</v>
      </c>
    </row>
    <row r="105" spans="9:13">
      <c r="I105"/>
      <c r="J105" t="s">
        <v>396</v>
      </c>
      <c r="K105"/>
      <c r="L105">
        <v>0</v>
      </c>
      <c r="M105">
        <v>5</v>
      </c>
    </row>
    <row r="106" spans="9:13">
      <c r="I106"/>
      <c r="J106"/>
      <c r="K106">
        <v>2130804</v>
      </c>
      <c r="L106">
        <v>0</v>
      </c>
      <c r="M106">
        <v>5</v>
      </c>
    </row>
    <row r="107" spans="9:13">
      <c r="I107" t="s">
        <v>400</v>
      </c>
      <c r="J107"/>
      <c r="K107"/>
      <c r="L107">
        <v>23000</v>
      </c>
      <c r="M107">
        <v>172</v>
      </c>
    </row>
    <row r="108" spans="9:13">
      <c r="I108"/>
      <c r="J108" t="s">
        <v>401</v>
      </c>
      <c r="K108"/>
      <c r="L108">
        <v>0</v>
      </c>
      <c r="M108">
        <v>67</v>
      </c>
    </row>
    <row r="109" spans="9:13">
      <c r="I109"/>
      <c r="J109"/>
      <c r="K109">
        <v>2150207</v>
      </c>
      <c r="L109">
        <v>0</v>
      </c>
      <c r="M109">
        <v>40</v>
      </c>
    </row>
    <row r="110" spans="9:13">
      <c r="I110"/>
      <c r="J110"/>
      <c r="K110">
        <v>2150299</v>
      </c>
      <c r="L110">
        <v>0</v>
      </c>
      <c r="M110">
        <v>27</v>
      </c>
    </row>
    <row r="111" spans="9:13">
      <c r="I111"/>
      <c r="J111" t="s">
        <v>406</v>
      </c>
      <c r="K111"/>
      <c r="L111">
        <v>0</v>
      </c>
      <c r="M111">
        <v>100</v>
      </c>
    </row>
    <row r="112" spans="9:13">
      <c r="I112"/>
      <c r="J112"/>
      <c r="K112">
        <v>2150599</v>
      </c>
      <c r="L112">
        <v>0</v>
      </c>
      <c r="M112">
        <v>100</v>
      </c>
    </row>
    <row r="113" spans="9:13">
      <c r="I113"/>
      <c r="J113" t="s">
        <v>410</v>
      </c>
      <c r="K113"/>
      <c r="L113">
        <v>23000</v>
      </c>
      <c r="M113">
        <v>5</v>
      </c>
    </row>
    <row r="114" spans="9:13">
      <c r="I114"/>
      <c r="J114"/>
      <c r="K114">
        <v>2150805</v>
      </c>
      <c r="L114">
        <v>8000</v>
      </c>
      <c r="M114">
        <v>0</v>
      </c>
    </row>
    <row r="115" spans="9:13">
      <c r="I115"/>
      <c r="J115"/>
      <c r="K115">
        <v>2150899</v>
      </c>
      <c r="L115">
        <v>15000</v>
      </c>
      <c r="M115">
        <v>5</v>
      </c>
    </row>
    <row r="116" spans="9:13">
      <c r="I116" t="s">
        <v>415</v>
      </c>
      <c r="J116"/>
      <c r="K116"/>
      <c r="L116">
        <v>536</v>
      </c>
      <c r="M116">
        <v>100</v>
      </c>
    </row>
    <row r="117" spans="9:13">
      <c r="I117"/>
      <c r="J117" t="s">
        <v>416</v>
      </c>
      <c r="K117"/>
      <c r="L117">
        <v>536</v>
      </c>
      <c r="M117">
        <v>100</v>
      </c>
    </row>
    <row r="118" spans="9:13">
      <c r="I118"/>
      <c r="J118"/>
      <c r="K118">
        <v>2160699</v>
      </c>
      <c r="L118">
        <v>536</v>
      </c>
      <c r="M118">
        <v>100</v>
      </c>
    </row>
    <row r="119" spans="9:13">
      <c r="I119" t="s">
        <v>420</v>
      </c>
      <c r="J119"/>
      <c r="K119"/>
      <c r="L119">
        <v>285</v>
      </c>
      <c r="M119">
        <v>0</v>
      </c>
    </row>
    <row r="120" spans="9:13">
      <c r="I120"/>
      <c r="J120" t="s">
        <v>421</v>
      </c>
      <c r="K120"/>
      <c r="L120">
        <v>285</v>
      </c>
      <c r="M120">
        <v>0</v>
      </c>
    </row>
    <row r="121" spans="9:13">
      <c r="I121"/>
      <c r="J121"/>
      <c r="K121">
        <v>2179999</v>
      </c>
      <c r="L121">
        <v>285</v>
      </c>
      <c r="M121">
        <v>0</v>
      </c>
    </row>
    <row r="122" spans="9:13">
      <c r="I122" t="s">
        <v>425</v>
      </c>
      <c r="J122"/>
      <c r="K122"/>
      <c r="L122">
        <v>911</v>
      </c>
      <c r="M122">
        <v>0</v>
      </c>
    </row>
    <row r="123" spans="9:13">
      <c r="I123"/>
      <c r="J123" t="s">
        <v>426</v>
      </c>
      <c r="K123"/>
      <c r="L123">
        <v>816</v>
      </c>
      <c r="M123">
        <v>0</v>
      </c>
    </row>
    <row r="124" spans="9:13">
      <c r="I124"/>
      <c r="J124"/>
      <c r="K124">
        <v>2200101</v>
      </c>
      <c r="L124">
        <v>278</v>
      </c>
      <c r="M124">
        <v>0</v>
      </c>
    </row>
    <row r="125" spans="9:13">
      <c r="I125"/>
      <c r="J125"/>
      <c r="K125">
        <v>2200199</v>
      </c>
      <c r="L125">
        <v>538</v>
      </c>
      <c r="M125">
        <v>0</v>
      </c>
    </row>
    <row r="126" spans="9:13">
      <c r="I126"/>
      <c r="J126" t="s">
        <v>430</v>
      </c>
      <c r="K126"/>
      <c r="L126">
        <v>95</v>
      </c>
      <c r="M126">
        <v>0</v>
      </c>
    </row>
    <row r="127" spans="9:13">
      <c r="I127"/>
      <c r="J127"/>
      <c r="K127">
        <v>2200504</v>
      </c>
      <c r="L127">
        <v>47</v>
      </c>
      <c r="M127">
        <v>0</v>
      </c>
    </row>
    <row r="128" spans="9:13">
      <c r="I128"/>
      <c r="J128"/>
      <c r="K128">
        <v>2200506</v>
      </c>
      <c r="L128">
        <v>15</v>
      </c>
      <c r="M128">
        <v>0</v>
      </c>
    </row>
    <row r="129" spans="9:13">
      <c r="I129"/>
      <c r="J129"/>
      <c r="K129">
        <v>2200509</v>
      </c>
      <c r="L129">
        <v>23</v>
      </c>
      <c r="M129">
        <v>0</v>
      </c>
    </row>
    <row r="130" spans="9:13">
      <c r="I130"/>
      <c r="J130"/>
      <c r="K130">
        <v>2200599</v>
      </c>
      <c r="L130">
        <v>10</v>
      </c>
      <c r="M130">
        <v>0</v>
      </c>
    </row>
    <row r="131" spans="9:13">
      <c r="I131" t="s">
        <v>437</v>
      </c>
      <c r="J131"/>
      <c r="K131"/>
      <c r="L131">
        <v>1111</v>
      </c>
      <c r="M131">
        <v>2</v>
      </c>
    </row>
    <row r="132" spans="9:13">
      <c r="I132"/>
      <c r="J132" t="s">
        <v>438</v>
      </c>
      <c r="K132"/>
      <c r="L132">
        <v>700</v>
      </c>
      <c r="M132">
        <v>2</v>
      </c>
    </row>
    <row r="133" spans="9:13">
      <c r="I133"/>
      <c r="J133"/>
      <c r="K133">
        <v>2210199</v>
      </c>
      <c r="L133">
        <v>700</v>
      </c>
      <c r="M133">
        <v>2</v>
      </c>
    </row>
    <row r="134" spans="9:13">
      <c r="I134"/>
      <c r="J134" t="s">
        <v>442</v>
      </c>
      <c r="K134"/>
      <c r="L134">
        <v>411</v>
      </c>
      <c r="M134">
        <v>0</v>
      </c>
    </row>
    <row r="135" spans="9:13">
      <c r="I135"/>
      <c r="J135"/>
      <c r="K135">
        <v>2210201</v>
      </c>
      <c r="L135">
        <v>411</v>
      </c>
      <c r="M135">
        <v>0</v>
      </c>
    </row>
    <row r="136" spans="9:13">
      <c r="I136" t="s">
        <v>446</v>
      </c>
      <c r="J136"/>
      <c r="K136"/>
      <c r="L136">
        <v>1540</v>
      </c>
      <c r="M136">
        <v>29</v>
      </c>
    </row>
    <row r="137" spans="9:13">
      <c r="I137"/>
      <c r="J137" t="s">
        <v>447</v>
      </c>
      <c r="K137"/>
      <c r="L137">
        <v>438</v>
      </c>
      <c r="M137">
        <v>29</v>
      </c>
    </row>
    <row r="138" spans="9:13">
      <c r="I138"/>
      <c r="J138"/>
      <c r="K138">
        <v>2240106</v>
      </c>
      <c r="L138">
        <v>328</v>
      </c>
      <c r="M138">
        <v>3</v>
      </c>
    </row>
    <row r="139" spans="9:13">
      <c r="I139"/>
      <c r="J139"/>
      <c r="K139">
        <v>2240109</v>
      </c>
      <c r="L139">
        <v>110</v>
      </c>
      <c r="M139">
        <v>0</v>
      </c>
    </row>
    <row r="140" spans="9:13">
      <c r="I140"/>
      <c r="J140"/>
      <c r="K140">
        <v>2240199</v>
      </c>
      <c r="L140">
        <v>0</v>
      </c>
      <c r="M140">
        <v>26</v>
      </c>
    </row>
    <row r="141" spans="9:13">
      <c r="I141"/>
      <c r="J141" t="s">
        <v>453</v>
      </c>
      <c r="K141"/>
      <c r="L141">
        <v>1102</v>
      </c>
      <c r="M141">
        <v>0</v>
      </c>
    </row>
    <row r="142" spans="9:13">
      <c r="I142"/>
      <c r="J142"/>
      <c r="K142">
        <v>2240201</v>
      </c>
      <c r="L142">
        <v>904</v>
      </c>
      <c r="M142">
        <v>0</v>
      </c>
    </row>
    <row r="143" spans="9:13">
      <c r="I143"/>
      <c r="J143"/>
      <c r="K143">
        <v>2240204</v>
      </c>
      <c r="L143">
        <v>198</v>
      </c>
      <c r="M143">
        <v>0</v>
      </c>
    </row>
    <row r="144" spans="9:13">
      <c r="I144" t="s">
        <v>458</v>
      </c>
      <c r="J144"/>
      <c r="K144"/>
      <c r="L144">
        <v>800</v>
      </c>
      <c r="M144">
        <v>0</v>
      </c>
    </row>
    <row r="145" spans="9:13">
      <c r="I145"/>
      <c r="J145" t="s">
        <v>458</v>
      </c>
      <c r="K145"/>
      <c r="L145">
        <v>800</v>
      </c>
      <c r="M145">
        <v>0</v>
      </c>
    </row>
    <row r="146" spans="9:13">
      <c r="I146"/>
      <c r="J146"/>
      <c r="K146">
        <v>227</v>
      </c>
      <c r="L146">
        <v>800</v>
      </c>
      <c r="M146">
        <v>0</v>
      </c>
    </row>
    <row r="147" spans="9:13">
      <c r="I147" t="s">
        <v>460</v>
      </c>
      <c r="J147"/>
      <c r="K147"/>
      <c r="L147">
        <v>5700</v>
      </c>
      <c r="M147">
        <v>0</v>
      </c>
    </row>
    <row r="148" spans="9:13">
      <c r="I148"/>
      <c r="J148" t="s">
        <v>461</v>
      </c>
      <c r="K148"/>
      <c r="L148">
        <v>5700</v>
      </c>
      <c r="M148">
        <v>0</v>
      </c>
    </row>
    <row r="149" spans="9:13">
      <c r="I149"/>
      <c r="J149"/>
      <c r="K149">
        <v>2299999</v>
      </c>
      <c r="L149">
        <v>5700</v>
      </c>
      <c r="M149">
        <v>0</v>
      </c>
    </row>
    <row r="150" spans="9:13">
      <c r="I150" t="s">
        <v>465</v>
      </c>
      <c r="J150"/>
      <c r="K150"/>
      <c r="L150">
        <v>3817</v>
      </c>
      <c r="M150">
        <v>0</v>
      </c>
    </row>
    <row r="151" spans="9:13">
      <c r="I151"/>
      <c r="J151" t="s">
        <v>466</v>
      </c>
      <c r="K151"/>
      <c r="L151">
        <v>3817</v>
      </c>
      <c r="M151">
        <v>0</v>
      </c>
    </row>
    <row r="152" spans="9:13">
      <c r="I152"/>
      <c r="J152"/>
      <c r="K152">
        <v>2320399</v>
      </c>
      <c r="L152">
        <v>3817</v>
      </c>
      <c r="M152">
        <v>0</v>
      </c>
    </row>
    <row r="153" spans="9:13">
      <c r="I153" t="s">
        <v>470</v>
      </c>
      <c r="J153"/>
      <c r="K153"/>
      <c r="L153">
        <v>72616</v>
      </c>
      <c r="M153">
        <v>12786</v>
      </c>
    </row>
  </sheetData>
  <autoFilter xmlns:etc="http://www.wps.cn/officeDocument/2017/etCustomData" ref="C5:HJ153" etc:filterBottomFollowUsedRange="0">
    <extLst/>
  </autoFilter>
  <mergeCells count="6">
    <mergeCell ref="C1:G1"/>
    <mergeCell ref="E3:G3"/>
    <mergeCell ref="F4:G4"/>
    <mergeCell ref="C3:C5"/>
    <mergeCell ref="D3:D5"/>
    <mergeCell ref="E4:E5"/>
  </mergeCells>
  <pageMargins left="0.700694444444445" right="0.700694444444445" top="0.751388888888889" bottom="0.751388888888889" header="0.298611111111111" footer="0.298611111111111"/>
  <pageSetup paperSize="9"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I152"/>
  <sheetViews>
    <sheetView zoomScale="115" zoomScaleNormal="115" topLeftCell="A47" workbookViewId="0">
      <selection activeCell="R11" sqref="R11"/>
    </sheetView>
  </sheetViews>
  <sheetFormatPr defaultColWidth="9" defaultRowHeight="17.25"/>
  <cols>
    <col min="1" max="2" width="9" style="100"/>
    <col min="3" max="3" width="10.3" style="20" customWidth="1"/>
    <col min="4" max="4" width="36.1" style="20" customWidth="1"/>
    <col min="5" max="5" width="11.2" style="101" customWidth="1"/>
    <col min="6" max="6" width="11.2" style="102" customWidth="1"/>
    <col min="7" max="7" width="11.2" style="20" customWidth="1"/>
    <col min="8" max="8" width="9" style="2"/>
    <col min="9" max="9" width="9" style="103"/>
    <col min="10" max="10" width="6.375" style="2" customWidth="1"/>
    <col min="11" max="12" width="9" style="2"/>
    <col min="13" max="13" width="14.5583333333333" style="2" customWidth="1"/>
    <col min="14" max="16384" width="9" style="2"/>
  </cols>
  <sheetData>
    <row r="1" s="18" customFormat="1" ht="30" customHeight="1" spans="1:217">
      <c r="A1" s="104"/>
      <c r="B1" s="104"/>
      <c r="C1" s="105" t="s">
        <v>557</v>
      </c>
      <c r="D1" s="105"/>
      <c r="E1" s="106"/>
      <c r="F1" s="107"/>
      <c r="G1" s="105"/>
      <c r="H1" s="108"/>
      <c r="I1" s="127"/>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c r="CN1" s="108"/>
      <c r="CO1" s="108"/>
      <c r="CP1" s="108"/>
      <c r="CQ1" s="108"/>
      <c r="CR1" s="108"/>
      <c r="CS1" s="108"/>
      <c r="CT1" s="108"/>
      <c r="CU1" s="108"/>
      <c r="CV1" s="108"/>
      <c r="CW1" s="108"/>
      <c r="CX1" s="108"/>
      <c r="CY1" s="108"/>
      <c r="CZ1" s="108"/>
      <c r="DA1" s="108"/>
      <c r="DB1" s="108"/>
      <c r="DC1" s="108"/>
      <c r="DD1" s="108"/>
      <c r="DE1" s="108"/>
      <c r="DF1" s="108"/>
      <c r="DG1" s="108"/>
      <c r="DH1" s="108"/>
      <c r="DI1" s="108"/>
      <c r="DJ1" s="108"/>
      <c r="DK1" s="108"/>
      <c r="DL1" s="108"/>
      <c r="DM1" s="108"/>
      <c r="DN1" s="108"/>
      <c r="DO1" s="108"/>
      <c r="DP1" s="108"/>
      <c r="DQ1" s="108"/>
      <c r="DR1" s="108"/>
      <c r="DS1" s="108"/>
      <c r="DT1" s="108"/>
      <c r="DU1" s="108"/>
      <c r="DV1" s="108"/>
      <c r="DW1" s="108"/>
      <c r="DX1" s="108"/>
      <c r="DY1" s="108"/>
      <c r="DZ1" s="108"/>
      <c r="EA1" s="108"/>
      <c r="EB1" s="108"/>
      <c r="EC1" s="108"/>
      <c r="ED1" s="108"/>
      <c r="EE1" s="108"/>
      <c r="EF1" s="108"/>
      <c r="EG1" s="108"/>
      <c r="EH1" s="108"/>
      <c r="EI1" s="108"/>
      <c r="EJ1" s="108"/>
      <c r="EK1" s="108"/>
      <c r="EL1" s="108"/>
      <c r="EM1" s="108"/>
      <c r="EN1" s="108"/>
      <c r="EO1" s="108"/>
      <c r="EP1" s="108"/>
      <c r="EQ1" s="108"/>
      <c r="ER1" s="108"/>
      <c r="ES1" s="108"/>
      <c r="ET1" s="108"/>
      <c r="EU1" s="108"/>
      <c r="EV1" s="108"/>
      <c r="EW1" s="108"/>
      <c r="EX1" s="108"/>
      <c r="EY1" s="108"/>
      <c r="EZ1" s="108"/>
      <c r="FA1" s="108"/>
      <c r="FB1" s="108"/>
      <c r="FC1" s="108"/>
      <c r="FD1" s="108"/>
      <c r="FE1" s="108"/>
      <c r="FF1" s="108"/>
      <c r="FG1" s="108"/>
      <c r="FH1" s="108"/>
      <c r="FI1" s="108"/>
      <c r="FJ1" s="108"/>
      <c r="FK1" s="108"/>
      <c r="FL1" s="108"/>
      <c r="FM1" s="108"/>
      <c r="FN1" s="108"/>
      <c r="FO1" s="108"/>
      <c r="FP1" s="108"/>
      <c r="FQ1" s="108"/>
      <c r="FR1" s="108"/>
      <c r="FS1" s="108"/>
      <c r="FT1" s="108"/>
      <c r="FU1" s="108"/>
      <c r="FV1" s="108"/>
      <c r="FW1" s="108"/>
      <c r="FX1" s="108"/>
      <c r="FY1" s="108"/>
      <c r="FZ1" s="108"/>
      <c r="GA1" s="108"/>
      <c r="GB1" s="108"/>
      <c r="GC1" s="108"/>
      <c r="GD1" s="108"/>
      <c r="GE1" s="108"/>
      <c r="GF1" s="108"/>
      <c r="GG1" s="108"/>
      <c r="GH1" s="108"/>
      <c r="GI1" s="108"/>
      <c r="GJ1" s="108"/>
      <c r="GK1" s="108"/>
      <c r="GL1" s="108"/>
      <c r="GM1" s="108"/>
      <c r="GN1" s="108"/>
      <c r="GO1" s="108"/>
      <c r="GP1" s="108"/>
      <c r="GQ1" s="108"/>
      <c r="GR1" s="108"/>
      <c r="GS1" s="108"/>
      <c r="GT1" s="108"/>
      <c r="GU1" s="108"/>
      <c r="GV1" s="108"/>
      <c r="GW1" s="108"/>
      <c r="GX1" s="108"/>
      <c r="GY1" s="108"/>
      <c r="GZ1" s="108"/>
      <c r="HA1" s="108"/>
      <c r="HB1" s="108"/>
      <c r="HC1" s="108"/>
      <c r="HD1" s="108"/>
      <c r="HE1" s="108"/>
      <c r="HF1" s="108"/>
      <c r="HG1" s="108"/>
      <c r="HH1" s="108"/>
      <c r="HI1" s="108"/>
    </row>
    <row r="2" s="4" customFormat="1" ht="20.1" customHeight="1" spans="1:217">
      <c r="A2" s="109"/>
      <c r="B2" s="109"/>
      <c r="D2" s="110"/>
      <c r="E2" s="111"/>
      <c r="F2" s="111"/>
      <c r="G2" s="112" t="s">
        <v>179</v>
      </c>
      <c r="H2" s="110"/>
      <c r="I2" s="128"/>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10"/>
      <c r="BM2" s="110"/>
      <c r="BN2" s="110"/>
      <c r="BO2" s="110"/>
      <c r="BP2" s="110"/>
      <c r="BQ2" s="110"/>
      <c r="BR2" s="110"/>
      <c r="BS2" s="110"/>
      <c r="BT2" s="110"/>
      <c r="BU2" s="110"/>
      <c r="BV2" s="110"/>
      <c r="BW2" s="110"/>
      <c r="BX2" s="110"/>
      <c r="BY2" s="110"/>
      <c r="BZ2" s="110"/>
      <c r="CA2" s="110"/>
      <c r="CB2" s="110"/>
      <c r="CC2" s="110"/>
      <c r="CD2" s="110"/>
      <c r="CE2" s="110"/>
      <c r="CF2" s="110"/>
      <c r="CG2" s="110"/>
      <c r="CH2" s="110"/>
      <c r="CI2" s="110"/>
      <c r="CJ2" s="110"/>
      <c r="CK2" s="110"/>
      <c r="CL2" s="110"/>
      <c r="CM2" s="110"/>
      <c r="CN2" s="110"/>
      <c r="CO2" s="110"/>
      <c r="CP2" s="110"/>
      <c r="CQ2" s="110"/>
      <c r="CR2" s="110"/>
      <c r="CS2" s="110"/>
      <c r="CT2" s="110"/>
      <c r="CU2" s="110"/>
      <c r="CV2" s="110"/>
      <c r="CW2" s="110"/>
      <c r="CX2" s="110"/>
      <c r="CY2" s="110"/>
      <c r="CZ2" s="110"/>
      <c r="DA2" s="110"/>
      <c r="DB2" s="110"/>
      <c r="DC2" s="110"/>
      <c r="DD2" s="110"/>
      <c r="DE2" s="110"/>
      <c r="DF2" s="110"/>
      <c r="DG2" s="110"/>
      <c r="DH2" s="110"/>
      <c r="DI2" s="110"/>
      <c r="DJ2" s="110"/>
      <c r="DK2" s="110"/>
      <c r="DL2" s="110"/>
      <c r="DM2" s="110"/>
      <c r="DN2" s="110"/>
      <c r="DO2" s="110"/>
      <c r="DP2" s="110"/>
      <c r="DQ2" s="110"/>
      <c r="DR2" s="110"/>
      <c r="DS2" s="110"/>
      <c r="DT2" s="110"/>
      <c r="DU2" s="110"/>
      <c r="DV2" s="110"/>
      <c r="DW2" s="110"/>
      <c r="DX2" s="110"/>
      <c r="DY2" s="110"/>
      <c r="DZ2" s="110"/>
      <c r="EA2" s="110"/>
      <c r="EB2" s="110"/>
      <c r="EC2" s="110"/>
      <c r="ED2" s="110"/>
      <c r="EE2" s="110"/>
      <c r="EF2" s="110"/>
      <c r="EG2" s="110"/>
      <c r="EH2" s="110"/>
      <c r="EI2" s="110"/>
      <c r="EJ2" s="110"/>
      <c r="EK2" s="110"/>
      <c r="EL2" s="110"/>
      <c r="EM2" s="110"/>
      <c r="EN2" s="110"/>
      <c r="EO2" s="110"/>
      <c r="EP2" s="110"/>
      <c r="EQ2" s="110"/>
      <c r="ER2" s="110"/>
      <c r="ES2" s="110"/>
      <c r="ET2" s="110"/>
      <c r="EU2" s="110"/>
      <c r="EV2" s="110"/>
      <c r="EW2" s="110"/>
      <c r="EX2" s="110"/>
      <c r="EY2" s="110"/>
      <c r="EZ2" s="110"/>
      <c r="FA2" s="110"/>
      <c r="FB2" s="110"/>
      <c r="FC2" s="110"/>
      <c r="FD2" s="110"/>
      <c r="FE2" s="110"/>
      <c r="FF2" s="110"/>
      <c r="FG2" s="110"/>
      <c r="FH2" s="110"/>
      <c r="FI2" s="110"/>
      <c r="FJ2" s="110"/>
      <c r="FK2" s="110"/>
      <c r="FL2" s="110"/>
      <c r="FM2" s="110"/>
      <c r="FN2" s="110"/>
      <c r="FO2" s="110"/>
      <c r="FP2" s="110"/>
      <c r="FQ2" s="110"/>
      <c r="FR2" s="110"/>
      <c r="FS2" s="110"/>
      <c r="FT2" s="110"/>
      <c r="FU2" s="110"/>
      <c r="FV2" s="110"/>
      <c r="FW2" s="110"/>
      <c r="FX2" s="110"/>
      <c r="FY2" s="110"/>
      <c r="FZ2" s="110"/>
      <c r="GA2" s="110"/>
      <c r="GB2" s="110"/>
      <c r="GC2" s="110"/>
      <c r="GD2" s="110"/>
      <c r="GE2" s="110"/>
      <c r="GF2" s="110"/>
      <c r="GG2" s="110"/>
      <c r="GH2" s="110"/>
      <c r="GI2" s="110"/>
      <c r="GJ2" s="110"/>
      <c r="GK2" s="110"/>
      <c r="GL2" s="110"/>
      <c r="GM2" s="110"/>
      <c r="GN2" s="110"/>
      <c r="GO2" s="110"/>
      <c r="GP2" s="110"/>
      <c r="GQ2" s="110"/>
      <c r="GR2" s="110"/>
      <c r="GS2" s="110"/>
      <c r="GT2" s="110"/>
      <c r="GU2" s="110"/>
      <c r="GV2" s="110"/>
      <c r="GW2" s="110"/>
      <c r="GX2" s="110"/>
      <c r="GY2" s="110"/>
      <c r="GZ2" s="110"/>
      <c r="HA2" s="110"/>
      <c r="HB2" s="110"/>
      <c r="HC2" s="110"/>
      <c r="HD2" s="110"/>
      <c r="HE2" s="110"/>
      <c r="HF2" s="110"/>
      <c r="HG2" s="110"/>
      <c r="HH2" s="110"/>
      <c r="HI2" s="110"/>
    </row>
    <row r="3" s="4" customFormat="1" ht="21.5" customHeight="1" spans="1:217">
      <c r="A3" s="109"/>
      <c r="B3" s="109"/>
      <c r="C3" s="113" t="s">
        <v>55</v>
      </c>
      <c r="D3" s="114" t="s">
        <v>241</v>
      </c>
      <c r="E3" s="115" t="s">
        <v>227</v>
      </c>
      <c r="F3" s="116"/>
      <c r="G3" s="117"/>
      <c r="H3" s="118"/>
      <c r="I3" s="129"/>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8"/>
      <c r="AT3" s="118"/>
      <c r="AU3" s="118"/>
      <c r="AV3" s="118"/>
      <c r="AW3" s="118"/>
      <c r="AX3" s="118"/>
      <c r="AY3" s="118"/>
      <c r="AZ3" s="118"/>
      <c r="BA3" s="118"/>
      <c r="BB3" s="118"/>
      <c r="BC3" s="118"/>
      <c r="BD3" s="118"/>
      <c r="BE3" s="118"/>
      <c r="BF3" s="118"/>
      <c r="BG3" s="118"/>
      <c r="BH3" s="118"/>
      <c r="BI3" s="118"/>
      <c r="BJ3" s="118"/>
      <c r="BK3" s="118"/>
      <c r="BL3" s="118"/>
      <c r="BM3" s="118"/>
      <c r="BN3" s="118"/>
      <c r="BO3" s="118"/>
      <c r="BP3" s="118"/>
      <c r="BQ3" s="118"/>
      <c r="BR3" s="118"/>
      <c r="BS3" s="118"/>
      <c r="BT3" s="118"/>
      <c r="BU3" s="118"/>
      <c r="BV3" s="118"/>
      <c r="BW3" s="118"/>
      <c r="BX3" s="118"/>
      <c r="BY3" s="118"/>
      <c r="BZ3" s="118"/>
      <c r="CA3" s="118"/>
      <c r="CB3" s="118"/>
      <c r="CC3" s="118"/>
      <c r="CD3" s="118"/>
      <c r="CE3" s="118"/>
      <c r="CF3" s="118"/>
      <c r="CG3" s="118"/>
      <c r="CH3" s="118"/>
      <c r="CI3" s="118"/>
      <c r="CJ3" s="118"/>
      <c r="CK3" s="118"/>
      <c r="CL3" s="118"/>
      <c r="CM3" s="118"/>
      <c r="CN3" s="118"/>
      <c r="CO3" s="118"/>
      <c r="CP3" s="118"/>
      <c r="CQ3" s="118"/>
      <c r="CR3" s="118"/>
      <c r="CS3" s="118"/>
      <c r="CT3" s="118"/>
      <c r="CU3" s="118"/>
      <c r="CV3" s="118"/>
      <c r="CW3" s="118"/>
      <c r="CX3" s="118"/>
      <c r="CY3" s="118"/>
      <c r="CZ3" s="118"/>
      <c r="DA3" s="118"/>
      <c r="DB3" s="118"/>
      <c r="DC3" s="118"/>
      <c r="DD3" s="118"/>
      <c r="DE3" s="118"/>
      <c r="DF3" s="118"/>
      <c r="DG3" s="118"/>
      <c r="DH3" s="118"/>
      <c r="DI3" s="118"/>
      <c r="DJ3" s="118"/>
      <c r="DK3" s="118"/>
      <c r="DL3" s="118"/>
      <c r="DM3" s="118"/>
      <c r="DN3" s="118"/>
      <c r="DO3" s="118"/>
      <c r="DP3" s="118"/>
      <c r="DQ3" s="118"/>
      <c r="DR3" s="118"/>
      <c r="DS3" s="118"/>
      <c r="DT3" s="118"/>
      <c r="DU3" s="118"/>
      <c r="DV3" s="118"/>
      <c r="DW3" s="118"/>
      <c r="DX3" s="118"/>
      <c r="DY3" s="118"/>
      <c r="DZ3" s="118"/>
      <c r="EA3" s="118"/>
      <c r="EB3" s="118"/>
      <c r="EC3" s="118"/>
      <c r="ED3" s="118"/>
      <c r="EE3" s="118"/>
      <c r="EF3" s="118"/>
      <c r="EG3" s="118"/>
      <c r="EH3" s="118"/>
      <c r="EI3" s="118"/>
      <c r="EJ3" s="118"/>
      <c r="EK3" s="118"/>
      <c r="EL3" s="118"/>
      <c r="EM3" s="118"/>
      <c r="EN3" s="118"/>
      <c r="EO3" s="118"/>
      <c r="EP3" s="118"/>
      <c r="EQ3" s="118"/>
      <c r="ER3" s="118"/>
      <c r="ES3" s="118"/>
      <c r="ET3" s="118"/>
      <c r="EU3" s="118"/>
      <c r="EV3" s="118"/>
      <c r="EW3" s="118"/>
      <c r="EX3" s="118"/>
      <c r="EY3" s="118"/>
      <c r="EZ3" s="118"/>
      <c r="FA3" s="118"/>
      <c r="FB3" s="118"/>
      <c r="FC3" s="118"/>
      <c r="FD3" s="118"/>
      <c r="FE3" s="118"/>
      <c r="FF3" s="118"/>
      <c r="FG3" s="118"/>
      <c r="FH3" s="118"/>
      <c r="FI3" s="118"/>
      <c r="FJ3" s="118"/>
      <c r="FK3" s="118"/>
      <c r="FL3" s="118"/>
      <c r="FM3" s="118"/>
      <c r="FN3" s="118"/>
      <c r="FO3" s="118"/>
      <c r="FP3" s="118"/>
      <c r="FQ3" s="118"/>
      <c r="FR3" s="118"/>
      <c r="FS3" s="118"/>
      <c r="FT3" s="118"/>
      <c r="FU3" s="118"/>
      <c r="FV3" s="118"/>
      <c r="FW3" s="118"/>
      <c r="FX3" s="118"/>
      <c r="FY3" s="118"/>
      <c r="FZ3" s="118"/>
      <c r="GA3" s="118"/>
      <c r="GB3" s="118"/>
      <c r="GC3" s="118"/>
      <c r="GD3" s="118"/>
      <c r="GE3" s="118"/>
      <c r="GF3" s="118"/>
      <c r="GG3" s="118"/>
      <c r="GH3" s="118"/>
      <c r="GI3" s="118"/>
      <c r="GJ3" s="118"/>
      <c r="GK3" s="118"/>
      <c r="GL3" s="118"/>
      <c r="GM3" s="118"/>
      <c r="GN3" s="118"/>
      <c r="GO3" s="118"/>
      <c r="GP3" s="118"/>
      <c r="GQ3" s="118"/>
      <c r="GR3" s="118"/>
      <c r="GS3" s="118"/>
      <c r="GT3" s="118"/>
      <c r="GU3" s="118"/>
      <c r="GV3" s="118"/>
      <c r="GW3" s="118"/>
      <c r="GX3" s="118"/>
      <c r="GY3" s="118"/>
      <c r="GZ3" s="118"/>
      <c r="HA3" s="118"/>
      <c r="HB3" s="118"/>
      <c r="HC3" s="118"/>
      <c r="HD3" s="118"/>
      <c r="HE3" s="118"/>
      <c r="HF3" s="118"/>
      <c r="HG3" s="118"/>
      <c r="HH3" s="118"/>
      <c r="HI3" s="118"/>
    </row>
    <row r="4" s="4" customFormat="1" ht="21" customHeight="1" spans="1:217">
      <c r="A4" s="109"/>
      <c r="B4" s="109"/>
      <c r="C4" s="119"/>
      <c r="D4" s="120"/>
      <c r="E4" s="121" t="s">
        <v>204</v>
      </c>
      <c r="F4" s="122" t="s">
        <v>558</v>
      </c>
      <c r="G4" s="123"/>
      <c r="H4" s="118"/>
      <c r="I4" s="129"/>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c r="CW4" s="118"/>
      <c r="CX4" s="118"/>
      <c r="CY4" s="118"/>
      <c r="CZ4" s="118"/>
      <c r="DA4" s="118"/>
      <c r="DB4" s="118"/>
      <c r="DC4" s="118"/>
      <c r="DD4" s="118"/>
      <c r="DE4" s="118"/>
      <c r="DF4" s="118"/>
      <c r="DG4" s="118"/>
      <c r="DH4" s="118"/>
      <c r="DI4" s="118"/>
      <c r="DJ4" s="118"/>
      <c r="DK4" s="118"/>
      <c r="DL4" s="118"/>
      <c r="DM4" s="118"/>
      <c r="DN4" s="118"/>
      <c r="DO4" s="118"/>
      <c r="DP4" s="118"/>
      <c r="DQ4" s="118"/>
      <c r="DR4" s="118"/>
      <c r="DS4" s="118"/>
      <c r="DT4" s="118"/>
      <c r="DU4" s="118"/>
      <c r="DV4" s="118"/>
      <c r="DW4" s="118"/>
      <c r="DX4" s="118"/>
      <c r="DY4" s="118"/>
      <c r="DZ4" s="118"/>
      <c r="EA4" s="118"/>
      <c r="EB4" s="118"/>
      <c r="EC4" s="118"/>
      <c r="ED4" s="118"/>
      <c r="EE4" s="118"/>
      <c r="EF4" s="118"/>
      <c r="EG4" s="118"/>
      <c r="EH4" s="118"/>
      <c r="EI4" s="118"/>
      <c r="EJ4" s="118"/>
      <c r="EK4" s="118"/>
      <c r="EL4" s="118"/>
      <c r="EM4" s="118"/>
      <c r="EN4" s="118"/>
      <c r="EO4" s="118"/>
      <c r="EP4" s="118"/>
      <c r="EQ4" s="118"/>
      <c r="ER4" s="118"/>
      <c r="ES4" s="118"/>
      <c r="ET4" s="118"/>
      <c r="EU4" s="118"/>
      <c r="EV4" s="118"/>
      <c r="EW4" s="118"/>
      <c r="EX4" s="118"/>
      <c r="EY4" s="118"/>
      <c r="EZ4" s="118"/>
      <c r="FA4" s="118"/>
      <c r="FB4" s="118"/>
      <c r="FC4" s="118"/>
      <c r="FD4" s="118"/>
      <c r="FE4" s="118"/>
      <c r="FF4" s="118"/>
      <c r="FG4" s="118"/>
      <c r="FH4" s="118"/>
      <c r="FI4" s="118"/>
      <c r="FJ4" s="118"/>
      <c r="FK4" s="118"/>
      <c r="FL4" s="118"/>
      <c r="FM4" s="118"/>
      <c r="FN4" s="118"/>
      <c r="FO4" s="118"/>
      <c r="FP4" s="118"/>
      <c r="FQ4" s="118"/>
      <c r="FR4" s="118"/>
      <c r="FS4" s="118"/>
      <c r="FT4" s="118"/>
      <c r="FU4" s="118"/>
      <c r="FV4" s="118"/>
      <c r="FW4" s="118"/>
      <c r="FX4" s="118"/>
      <c r="FY4" s="118"/>
      <c r="FZ4" s="118"/>
      <c r="GA4" s="118"/>
      <c r="GB4" s="118"/>
      <c r="GC4" s="118"/>
      <c r="GD4" s="118"/>
      <c r="GE4" s="118"/>
      <c r="GF4" s="118"/>
      <c r="GG4" s="118"/>
      <c r="GH4" s="118"/>
      <c r="GI4" s="118"/>
      <c r="GJ4" s="118"/>
      <c r="GK4" s="118"/>
      <c r="GL4" s="118"/>
      <c r="GM4" s="118"/>
      <c r="GN4" s="118"/>
      <c r="GO4" s="118"/>
      <c r="GP4" s="118"/>
      <c r="GQ4" s="118"/>
      <c r="GR4" s="118"/>
      <c r="GS4" s="118"/>
      <c r="GT4" s="118"/>
      <c r="GU4" s="118"/>
      <c r="GV4" s="118"/>
      <c r="GW4" s="118"/>
      <c r="GX4" s="118"/>
      <c r="GY4" s="118"/>
      <c r="GZ4" s="118"/>
      <c r="HA4" s="118"/>
      <c r="HB4" s="118"/>
      <c r="HC4" s="118"/>
      <c r="HD4" s="118"/>
      <c r="HE4" s="118"/>
      <c r="HF4" s="118"/>
      <c r="HG4" s="118"/>
      <c r="HH4" s="118"/>
      <c r="HI4" s="118"/>
    </row>
    <row r="5" s="4" customFormat="1" ht="28" customHeight="1" spans="1:217">
      <c r="A5" s="109"/>
      <c r="B5" s="109"/>
      <c r="C5" s="119"/>
      <c r="D5" s="120"/>
      <c r="E5" s="121"/>
      <c r="F5" s="122" t="s">
        <v>242</v>
      </c>
      <c r="G5" s="124" t="s">
        <v>559</v>
      </c>
      <c r="H5" s="118"/>
      <c r="I5" s="129"/>
      <c r="J5" s="118"/>
      <c r="K5" s="118"/>
      <c r="L5" s="118"/>
      <c r="M5" s="118"/>
      <c r="N5" s="118"/>
      <c r="O5" s="118"/>
      <c r="P5" s="118"/>
      <c r="Q5" s="118"/>
      <c r="R5" s="118"/>
      <c r="S5" s="118"/>
      <c r="T5" s="118"/>
      <c r="U5" s="118"/>
      <c r="V5" s="118"/>
      <c r="W5" s="118"/>
      <c r="X5" s="118"/>
      <c r="Y5" s="118"/>
      <c r="Z5" s="118"/>
      <c r="AA5" s="118"/>
      <c r="AB5" s="118"/>
      <c r="AC5" s="118"/>
      <c r="AD5" s="118"/>
      <c r="AE5" s="118"/>
      <c r="AF5" s="118"/>
      <c r="AG5" s="118"/>
      <c r="AH5" s="118"/>
      <c r="AI5" s="118"/>
      <c r="AJ5" s="118"/>
      <c r="AK5" s="118"/>
      <c r="AL5" s="118"/>
      <c r="AM5" s="118"/>
      <c r="AN5" s="118"/>
      <c r="AO5" s="118"/>
      <c r="AP5" s="118"/>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18"/>
      <c r="CR5" s="118"/>
      <c r="CS5" s="118"/>
      <c r="CT5" s="118"/>
      <c r="CU5" s="118"/>
      <c r="CV5" s="118"/>
      <c r="CW5" s="118"/>
      <c r="CX5" s="118"/>
      <c r="CY5" s="118"/>
      <c r="CZ5" s="118"/>
      <c r="DA5" s="118"/>
      <c r="DB5" s="118"/>
      <c r="DC5" s="118"/>
      <c r="DD5" s="118"/>
      <c r="DE5" s="118"/>
      <c r="DF5" s="118"/>
      <c r="DG5" s="118"/>
      <c r="DH5" s="118"/>
      <c r="DI5" s="118"/>
      <c r="DJ5" s="118"/>
      <c r="DK5" s="118"/>
      <c r="DL5" s="118"/>
      <c r="DM5" s="118"/>
      <c r="DN5" s="118"/>
      <c r="DO5" s="118"/>
      <c r="DP5" s="118"/>
      <c r="DQ5" s="118"/>
      <c r="DR5" s="118"/>
      <c r="DS5" s="118"/>
      <c r="DT5" s="118"/>
      <c r="DU5" s="118"/>
      <c r="DV5" s="118"/>
      <c r="DW5" s="118"/>
      <c r="DX5" s="118"/>
      <c r="DY5" s="118"/>
      <c r="DZ5" s="118"/>
      <c r="EA5" s="118"/>
      <c r="EB5" s="118"/>
      <c r="EC5" s="118"/>
      <c r="ED5" s="118"/>
      <c r="EE5" s="118"/>
      <c r="EF5" s="118"/>
      <c r="EG5" s="118"/>
      <c r="EH5" s="118"/>
      <c r="EI5" s="118"/>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18"/>
      <c r="GK5" s="118"/>
      <c r="GL5" s="118"/>
      <c r="GM5" s="118"/>
      <c r="GN5" s="118"/>
      <c r="GO5" s="118"/>
      <c r="GP5" s="118"/>
      <c r="GQ5" s="118"/>
      <c r="GR5" s="118"/>
      <c r="GS5" s="118"/>
      <c r="GT5" s="118"/>
      <c r="GU5" s="118"/>
      <c r="GV5" s="118"/>
      <c r="GW5" s="118"/>
      <c r="GX5" s="118"/>
      <c r="GY5" s="118"/>
      <c r="GZ5" s="118"/>
      <c r="HA5" s="118"/>
      <c r="HB5" s="118"/>
      <c r="HC5" s="118"/>
      <c r="HD5" s="118"/>
      <c r="HE5" s="118"/>
      <c r="HF5" s="118"/>
      <c r="HG5" s="118"/>
      <c r="HH5" s="118"/>
      <c r="HI5" s="118"/>
    </row>
    <row r="6" s="4" customFormat="1" ht="28" customHeight="1" spans="1:217">
      <c r="A6" s="109" t="s">
        <v>560</v>
      </c>
      <c r="B6" s="109" t="s">
        <v>561</v>
      </c>
      <c r="C6" s="119" t="s">
        <v>562</v>
      </c>
      <c r="D6" s="120" t="s">
        <v>563</v>
      </c>
      <c r="E6" s="121" t="s">
        <v>204</v>
      </c>
      <c r="F6" s="122" t="s">
        <v>242</v>
      </c>
      <c r="G6" s="124" t="s">
        <v>559</v>
      </c>
      <c r="H6" s="118"/>
      <c r="I6" s="129" t="s">
        <v>560</v>
      </c>
      <c r="J6" s="118" t="s">
        <v>561</v>
      </c>
      <c r="K6" s="118" t="s">
        <v>562</v>
      </c>
      <c r="L6" s="118"/>
      <c r="M6" s="118"/>
      <c r="N6" s="118" t="s">
        <v>564</v>
      </c>
      <c r="O6" s="118" t="s">
        <v>565</v>
      </c>
      <c r="P6" s="118"/>
      <c r="Q6" s="118"/>
      <c r="R6" s="118"/>
      <c r="S6" s="118"/>
      <c r="T6" s="118"/>
      <c r="U6" s="118"/>
      <c r="V6" s="118"/>
      <c r="W6" s="118"/>
      <c r="X6" s="118"/>
      <c r="Y6" s="118"/>
      <c r="Z6" s="118"/>
      <c r="AA6" s="118"/>
      <c r="AB6" s="118"/>
      <c r="AC6" s="118"/>
      <c r="AD6" s="118"/>
      <c r="AE6" s="118"/>
      <c r="AF6" s="118"/>
      <c r="AG6" s="118"/>
      <c r="AH6" s="118"/>
      <c r="AI6" s="118"/>
      <c r="AJ6" s="118"/>
      <c r="AK6" s="118"/>
      <c r="AL6" s="118"/>
      <c r="AM6" s="118"/>
      <c r="AN6" s="118"/>
      <c r="AO6" s="118"/>
      <c r="AP6" s="118"/>
      <c r="AQ6" s="118"/>
      <c r="AR6" s="118"/>
      <c r="AS6" s="118"/>
      <c r="AT6" s="118"/>
      <c r="AU6" s="118"/>
      <c r="AV6" s="118"/>
      <c r="AW6" s="118"/>
      <c r="AX6" s="118"/>
      <c r="AY6" s="118"/>
      <c r="AZ6" s="118"/>
      <c r="BA6" s="118"/>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8"/>
      <c r="CA6" s="118"/>
      <c r="CB6" s="118"/>
      <c r="CC6" s="118"/>
      <c r="CD6" s="118"/>
      <c r="CE6" s="118"/>
      <c r="CF6" s="118"/>
      <c r="CG6" s="118"/>
      <c r="CH6" s="118"/>
      <c r="CI6" s="118"/>
      <c r="CJ6" s="118"/>
      <c r="CK6" s="118"/>
      <c r="CL6" s="118"/>
      <c r="CM6" s="118"/>
      <c r="CN6" s="118"/>
      <c r="CO6" s="118"/>
      <c r="CP6" s="118"/>
      <c r="CQ6" s="118"/>
      <c r="CR6" s="118"/>
      <c r="CS6" s="118"/>
      <c r="CT6" s="118"/>
      <c r="CU6" s="118"/>
      <c r="CV6" s="118"/>
      <c r="CW6" s="118"/>
      <c r="CX6" s="118"/>
      <c r="CY6" s="118"/>
      <c r="CZ6" s="118"/>
      <c r="DA6" s="118"/>
      <c r="DB6" s="118"/>
      <c r="DC6" s="118"/>
      <c r="DD6" s="118"/>
      <c r="DE6" s="118"/>
      <c r="DF6" s="118"/>
      <c r="DG6" s="118"/>
      <c r="DH6" s="118"/>
      <c r="DI6" s="118"/>
      <c r="DJ6" s="118"/>
      <c r="DK6" s="118"/>
      <c r="DL6" s="118"/>
      <c r="DM6" s="118"/>
      <c r="DN6" s="118"/>
      <c r="DO6" s="118"/>
      <c r="DP6" s="118"/>
      <c r="DQ6" s="118"/>
      <c r="DR6" s="118"/>
      <c r="DS6" s="118"/>
      <c r="DT6" s="118"/>
      <c r="DU6" s="118"/>
      <c r="DV6" s="118"/>
      <c r="DW6" s="118"/>
      <c r="DX6" s="118"/>
      <c r="DY6" s="118"/>
      <c r="DZ6" s="118"/>
      <c r="EA6" s="118"/>
      <c r="EB6" s="118"/>
      <c r="EC6" s="118"/>
      <c r="ED6" s="118"/>
      <c r="EE6" s="118"/>
      <c r="EF6" s="118"/>
      <c r="EG6" s="118"/>
      <c r="EH6" s="118"/>
      <c r="EI6" s="118"/>
      <c r="EJ6" s="118"/>
      <c r="EK6" s="118"/>
      <c r="EL6" s="118"/>
      <c r="EM6" s="118"/>
      <c r="EN6" s="118"/>
      <c r="EO6" s="118"/>
      <c r="EP6" s="118"/>
      <c r="EQ6" s="118"/>
      <c r="ER6" s="118"/>
      <c r="ES6" s="118"/>
      <c r="ET6" s="118"/>
      <c r="EU6" s="118"/>
      <c r="EV6" s="118"/>
      <c r="EW6" s="118"/>
      <c r="EX6" s="118"/>
      <c r="EY6" s="118"/>
      <c r="EZ6" s="118"/>
      <c r="FA6" s="118"/>
      <c r="FB6" s="118"/>
      <c r="FC6" s="118"/>
      <c r="FD6" s="118"/>
      <c r="FE6" s="118"/>
      <c r="FF6" s="118"/>
      <c r="FG6" s="118"/>
      <c r="FH6" s="118"/>
      <c r="FI6" s="118"/>
      <c r="FJ6" s="118"/>
      <c r="FK6" s="118"/>
      <c r="FL6" s="118"/>
      <c r="FM6" s="118"/>
      <c r="FN6" s="118"/>
      <c r="FO6" s="118"/>
      <c r="FP6" s="118"/>
      <c r="FQ6" s="118"/>
      <c r="FR6" s="118"/>
      <c r="FS6" s="118"/>
      <c r="FT6" s="118"/>
      <c r="FU6" s="118"/>
      <c r="FV6" s="118"/>
      <c r="FW6" s="118"/>
      <c r="FX6" s="118"/>
      <c r="FY6" s="118"/>
      <c r="FZ6" s="118"/>
      <c r="GA6" s="118"/>
      <c r="GB6" s="118"/>
      <c r="GC6" s="118"/>
      <c r="GD6" s="118"/>
      <c r="GE6" s="118"/>
      <c r="GF6" s="118"/>
      <c r="GG6" s="118"/>
      <c r="GH6" s="118"/>
      <c r="GI6" s="118"/>
      <c r="GJ6" s="118"/>
      <c r="GK6" s="118"/>
      <c r="GL6" s="118"/>
      <c r="GM6" s="118"/>
      <c r="GN6" s="118"/>
      <c r="GO6" s="118"/>
      <c r="GP6" s="118"/>
      <c r="GQ6" s="118"/>
      <c r="GR6" s="118"/>
      <c r="GS6" s="118"/>
      <c r="GT6" s="118"/>
      <c r="GU6" s="118"/>
      <c r="GV6" s="118"/>
      <c r="GW6" s="118"/>
      <c r="GX6" s="118"/>
      <c r="GY6" s="118"/>
      <c r="GZ6" s="118"/>
      <c r="HA6" s="118"/>
      <c r="HB6" s="118"/>
      <c r="HC6" s="118"/>
      <c r="HD6" s="118"/>
      <c r="HE6" s="118"/>
      <c r="HF6" s="118"/>
      <c r="HG6" s="118"/>
      <c r="HH6" s="118"/>
      <c r="HI6" s="118"/>
    </row>
    <row r="7" s="4" customFormat="1" ht="23.15" customHeight="1" spans="1:217">
      <c r="A7" s="109" t="str">
        <f t="shared" ref="A7:A70" si="0">LEFT(C7,3)</f>
        <v>201</v>
      </c>
      <c r="B7" s="109" t="str">
        <f t="shared" ref="B7:B70" si="1">LEFT(C7,5)</f>
        <v>20101</v>
      </c>
      <c r="C7" s="63">
        <v>2010101</v>
      </c>
      <c r="D7" s="16" t="s">
        <v>248</v>
      </c>
      <c r="E7" s="61">
        <f t="shared" ref="E7:E70" si="2">F7+G7</f>
        <v>924</v>
      </c>
      <c r="F7" s="125">
        <v>924</v>
      </c>
      <c r="G7" s="126">
        <v>0</v>
      </c>
      <c r="H7" s="118"/>
      <c r="I7" s="129" t="s">
        <v>244</v>
      </c>
      <c r="J7"/>
      <c r="K7" s="118"/>
      <c r="L7" s="118"/>
      <c r="M7" s="118"/>
      <c r="N7" s="118">
        <v>13264</v>
      </c>
      <c r="O7" s="118">
        <v>59</v>
      </c>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row>
    <row r="8" s="4" customFormat="1" ht="23.15" customHeight="1" spans="1:217">
      <c r="A8" s="109" t="str">
        <f t="shared" si="0"/>
        <v>201</v>
      </c>
      <c r="B8" s="109" t="str">
        <f t="shared" si="1"/>
        <v>20103</v>
      </c>
      <c r="C8" s="63">
        <v>2010301</v>
      </c>
      <c r="D8" s="16" t="s">
        <v>248</v>
      </c>
      <c r="E8" s="61">
        <f t="shared" si="2"/>
        <v>1720</v>
      </c>
      <c r="F8" s="125">
        <v>1720</v>
      </c>
      <c r="G8" s="126">
        <v>0</v>
      </c>
      <c r="H8" s="118"/>
      <c r="I8" s="129"/>
      <c r="J8" t="s">
        <v>245</v>
      </c>
      <c r="K8" s="118"/>
      <c r="L8" s="118"/>
      <c r="M8" s="118"/>
      <c r="N8" s="118">
        <v>924</v>
      </c>
      <c r="O8" s="118">
        <v>0</v>
      </c>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8"/>
      <c r="DU8" s="118"/>
      <c r="DV8" s="118"/>
      <c r="DW8" s="118"/>
      <c r="DX8" s="118"/>
      <c r="DY8" s="118"/>
      <c r="DZ8" s="118"/>
      <c r="EA8" s="118"/>
      <c r="EB8" s="118"/>
      <c r="EC8" s="118"/>
      <c r="ED8" s="118"/>
      <c r="EE8" s="118"/>
      <c r="EF8" s="118"/>
      <c r="EG8" s="118"/>
      <c r="EH8" s="118"/>
      <c r="EI8" s="118"/>
      <c r="EJ8" s="118"/>
      <c r="EK8" s="118"/>
      <c r="EL8" s="118"/>
      <c r="EM8" s="118"/>
      <c r="EN8" s="118"/>
      <c r="EO8" s="118"/>
      <c r="EP8" s="118"/>
      <c r="EQ8" s="118"/>
      <c r="ER8" s="118"/>
      <c r="ES8" s="118"/>
      <c r="ET8" s="118"/>
      <c r="EU8" s="118"/>
      <c r="EV8" s="118"/>
      <c r="EW8" s="118"/>
      <c r="EX8" s="118"/>
      <c r="EY8" s="118"/>
      <c r="EZ8" s="118"/>
      <c r="FA8" s="118"/>
      <c r="FB8" s="118"/>
      <c r="FC8" s="118"/>
      <c r="FD8" s="118"/>
      <c r="FE8" s="118"/>
      <c r="FF8" s="118"/>
      <c r="FG8" s="118"/>
      <c r="FH8" s="118"/>
      <c r="FI8" s="118"/>
      <c r="FJ8" s="118"/>
      <c r="FK8" s="118"/>
      <c r="FL8" s="118"/>
      <c r="FM8" s="118"/>
      <c r="FN8" s="118"/>
      <c r="FO8" s="118"/>
      <c r="FP8" s="118"/>
      <c r="FQ8" s="118"/>
      <c r="FR8" s="118"/>
      <c r="FS8" s="118"/>
      <c r="FT8" s="118"/>
      <c r="FU8" s="118"/>
      <c r="FV8" s="118"/>
      <c r="FW8" s="118"/>
      <c r="FX8" s="118"/>
      <c r="FY8" s="118"/>
      <c r="FZ8" s="118"/>
      <c r="GA8" s="118"/>
      <c r="GB8" s="118"/>
      <c r="GC8" s="118"/>
      <c r="GD8" s="118"/>
      <c r="GE8" s="118"/>
      <c r="GF8" s="118"/>
      <c r="GG8" s="118"/>
      <c r="GH8" s="118"/>
      <c r="GI8" s="118"/>
      <c r="GJ8" s="118"/>
      <c r="GK8" s="118"/>
      <c r="GL8" s="118"/>
      <c r="GM8" s="118"/>
      <c r="GN8" s="118"/>
      <c r="GO8" s="118"/>
      <c r="GP8" s="118"/>
      <c r="GQ8" s="118"/>
      <c r="GR8" s="118"/>
      <c r="GS8" s="118"/>
      <c r="GT8" s="118"/>
      <c r="GU8" s="118"/>
      <c r="GV8" s="118"/>
      <c r="GW8" s="118"/>
      <c r="GX8" s="118"/>
      <c r="GY8" s="118"/>
      <c r="GZ8" s="118"/>
      <c r="HA8" s="118"/>
      <c r="HB8" s="118"/>
      <c r="HC8" s="118"/>
      <c r="HD8" s="118"/>
      <c r="HE8" s="118"/>
      <c r="HF8" s="118"/>
      <c r="HG8" s="118"/>
      <c r="HH8" s="118"/>
      <c r="HI8" s="118"/>
    </row>
    <row r="9" s="4" customFormat="1" ht="23.15" customHeight="1" spans="1:217">
      <c r="A9" s="109" t="str">
        <f t="shared" si="0"/>
        <v>201</v>
      </c>
      <c r="B9" s="109" t="str">
        <f t="shared" si="1"/>
        <v>20103</v>
      </c>
      <c r="C9" s="63">
        <v>2010302</v>
      </c>
      <c r="D9" s="16" t="s">
        <v>252</v>
      </c>
      <c r="E9" s="61">
        <f t="shared" si="2"/>
        <v>80</v>
      </c>
      <c r="F9" s="125">
        <v>80</v>
      </c>
      <c r="G9" s="126">
        <v>0</v>
      </c>
      <c r="H9" s="118"/>
      <c r="I9" s="129"/>
      <c r="J9"/>
      <c r="K9" s="118">
        <v>2010101</v>
      </c>
      <c r="L9" s="118" t="s">
        <v>248</v>
      </c>
      <c r="M9" s="118" t="str">
        <f>VLOOKUP(K9,$C$7:$D$86,2,FALSE)</f>
        <v>      行政运行</v>
      </c>
      <c r="N9" s="118">
        <v>924</v>
      </c>
      <c r="O9" s="118">
        <v>0</v>
      </c>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118"/>
      <c r="DT9" s="118"/>
      <c r="DU9" s="118"/>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118"/>
      <c r="FK9" s="118"/>
      <c r="FL9" s="118"/>
      <c r="FM9" s="118"/>
      <c r="FN9" s="118"/>
      <c r="FO9" s="118"/>
      <c r="FP9" s="118"/>
      <c r="FQ9" s="118"/>
      <c r="FR9" s="118"/>
      <c r="FS9" s="118"/>
      <c r="FT9" s="118"/>
      <c r="FU9" s="118"/>
      <c r="FV9" s="118"/>
      <c r="FW9" s="118"/>
      <c r="FX9" s="118"/>
      <c r="FY9" s="118"/>
      <c r="FZ9" s="118"/>
      <c r="GA9" s="118"/>
      <c r="GB9" s="118"/>
      <c r="GC9" s="118"/>
      <c r="GD9" s="118"/>
      <c r="GE9" s="118"/>
      <c r="GF9" s="118"/>
      <c r="GG9" s="118"/>
      <c r="GH9" s="118"/>
      <c r="GI9" s="118"/>
      <c r="GJ9" s="118"/>
      <c r="GK9" s="118"/>
      <c r="GL9" s="118"/>
      <c r="GM9" s="118"/>
      <c r="GN9" s="118"/>
      <c r="GO9" s="118"/>
      <c r="GP9" s="118"/>
      <c r="GQ9" s="118"/>
      <c r="GR9" s="118"/>
      <c r="GS9" s="118"/>
      <c r="GT9" s="118"/>
      <c r="GU9" s="118"/>
      <c r="GV9" s="118"/>
      <c r="GW9" s="118"/>
      <c r="GX9" s="118"/>
      <c r="GY9" s="118"/>
      <c r="GZ9" s="118"/>
      <c r="HA9" s="118"/>
      <c r="HB9" s="118"/>
      <c r="HC9" s="118"/>
      <c r="HD9" s="118"/>
      <c r="HE9" s="118"/>
      <c r="HF9" s="118"/>
      <c r="HG9" s="118"/>
      <c r="HH9" s="118"/>
      <c r="HI9" s="118"/>
    </row>
    <row r="10" s="4" customFormat="1" ht="23.15" customHeight="1" spans="1:217">
      <c r="A10" s="109" t="str">
        <f t="shared" si="0"/>
        <v>201</v>
      </c>
      <c r="B10" s="109" t="str">
        <f t="shared" si="1"/>
        <v>20103</v>
      </c>
      <c r="C10" s="63">
        <v>2010303</v>
      </c>
      <c r="D10" s="16" t="s">
        <v>253</v>
      </c>
      <c r="E10" s="61">
        <f t="shared" si="2"/>
        <v>2394</v>
      </c>
      <c r="F10" s="125">
        <v>2394</v>
      </c>
      <c r="G10" s="126">
        <v>0</v>
      </c>
      <c r="H10" s="118"/>
      <c r="I10" s="129"/>
      <c r="J10" t="s">
        <v>249</v>
      </c>
      <c r="K10" s="118"/>
      <c r="L10" s="118"/>
      <c r="M10" s="118" t="e">
        <f t="shared" ref="M10:M41" si="3">VLOOKUP(K10,$C$7:$D$86,2,FALSE)</f>
        <v>#N/A</v>
      </c>
      <c r="N10" s="118">
        <v>4434</v>
      </c>
      <c r="O10" s="118">
        <v>55</v>
      </c>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118"/>
      <c r="DT10" s="118"/>
      <c r="DU10" s="118"/>
      <c r="DV10" s="118"/>
      <c r="DW10" s="118"/>
      <c r="DX10" s="118"/>
      <c r="DY10" s="118"/>
      <c r="DZ10" s="118"/>
      <c r="EA10" s="118"/>
      <c r="EB10" s="118"/>
      <c r="EC10" s="118"/>
      <c r="ED10" s="118"/>
      <c r="EE10" s="118"/>
      <c r="EF10" s="118"/>
      <c r="EG10" s="118"/>
      <c r="EH10" s="118"/>
      <c r="EI10" s="118"/>
      <c r="EJ10" s="118"/>
      <c r="EK10" s="118"/>
      <c r="EL10" s="118"/>
      <c r="EM10" s="118"/>
      <c r="EN10" s="118"/>
      <c r="EO10" s="118"/>
      <c r="EP10" s="118"/>
      <c r="EQ10" s="118"/>
      <c r="ER10" s="118"/>
      <c r="ES10" s="118"/>
      <c r="ET10" s="118"/>
      <c r="EU10" s="118"/>
      <c r="EV10" s="118"/>
      <c r="EW10" s="118"/>
      <c r="EX10" s="118"/>
      <c r="EY10" s="118"/>
      <c r="EZ10" s="118"/>
      <c r="FA10" s="118"/>
      <c r="FB10" s="118"/>
      <c r="FC10" s="118"/>
      <c r="FD10" s="118"/>
      <c r="FE10" s="118"/>
      <c r="FF10" s="118"/>
      <c r="FG10" s="118"/>
      <c r="FH10" s="118"/>
      <c r="FI10" s="118"/>
      <c r="FJ10" s="118"/>
      <c r="FK10" s="118"/>
      <c r="FL10" s="118"/>
      <c r="FM10" s="118"/>
      <c r="FN10" s="118"/>
      <c r="FO10" s="118"/>
      <c r="FP10" s="118"/>
      <c r="FQ10" s="118"/>
      <c r="FR10" s="118"/>
      <c r="FS10" s="118"/>
      <c r="FT10" s="118"/>
      <c r="FU10" s="118"/>
      <c r="FV10" s="118"/>
      <c r="FW10" s="118"/>
      <c r="FX10" s="118"/>
      <c r="FY10" s="118"/>
      <c r="FZ10" s="118"/>
      <c r="GA10" s="118"/>
      <c r="GB10" s="118"/>
      <c r="GC10" s="118"/>
      <c r="GD10" s="118"/>
      <c r="GE10" s="118"/>
      <c r="GF10" s="118"/>
      <c r="GG10" s="118"/>
      <c r="GH10" s="118"/>
      <c r="GI10" s="118"/>
      <c r="GJ10" s="118"/>
      <c r="GK10" s="118"/>
      <c r="GL10" s="118"/>
      <c r="GM10" s="118"/>
      <c r="GN10" s="118"/>
      <c r="GO10" s="118"/>
      <c r="GP10" s="118"/>
      <c r="GQ10" s="118"/>
      <c r="GR10" s="118"/>
      <c r="GS10" s="118"/>
      <c r="GT10" s="118"/>
      <c r="GU10" s="118"/>
      <c r="GV10" s="118"/>
      <c r="GW10" s="118"/>
      <c r="GX10" s="118"/>
      <c r="GY10" s="118"/>
      <c r="GZ10" s="118"/>
      <c r="HA10" s="118"/>
      <c r="HB10" s="118"/>
      <c r="HC10" s="118"/>
      <c r="HD10" s="118"/>
      <c r="HE10" s="118"/>
      <c r="HF10" s="118"/>
      <c r="HG10" s="118"/>
      <c r="HH10" s="118"/>
      <c r="HI10" s="118"/>
    </row>
    <row r="11" s="4" customFormat="1" ht="23.15" customHeight="1" spans="1:217">
      <c r="A11" s="109" t="str">
        <f t="shared" si="0"/>
        <v>201</v>
      </c>
      <c r="B11" s="109" t="str">
        <f t="shared" si="1"/>
        <v>20103</v>
      </c>
      <c r="C11" s="63">
        <v>2010306</v>
      </c>
      <c r="D11" s="16" t="s">
        <v>254</v>
      </c>
      <c r="E11" s="61">
        <f t="shared" si="2"/>
        <v>197</v>
      </c>
      <c r="F11" s="125">
        <v>197</v>
      </c>
      <c r="G11" s="126">
        <v>0</v>
      </c>
      <c r="H11" s="118"/>
      <c r="I11" s="129"/>
      <c r="J11"/>
      <c r="K11" s="118">
        <v>2010301</v>
      </c>
      <c r="L11" s="118" t="s">
        <v>248</v>
      </c>
      <c r="M11" s="118" t="str">
        <f t="shared" si="3"/>
        <v>      行政运行</v>
      </c>
      <c r="N11" s="118">
        <v>1720</v>
      </c>
      <c r="O11" s="118">
        <v>0</v>
      </c>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c r="AX11" s="118"/>
      <c r="AY11" s="118"/>
      <c r="AZ11" s="118"/>
      <c r="BA11" s="118"/>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118"/>
      <c r="DT11" s="118"/>
      <c r="DU11" s="118"/>
      <c r="DV11" s="118"/>
      <c r="DW11" s="118"/>
      <c r="DX11" s="118"/>
      <c r="DY11" s="118"/>
      <c r="DZ11" s="118"/>
      <c r="EA11" s="118"/>
      <c r="EB11" s="118"/>
      <c r="EC11" s="118"/>
      <c r="ED11" s="118"/>
      <c r="EE11" s="118"/>
      <c r="EF11" s="118"/>
      <c r="EG11" s="118"/>
      <c r="EH11" s="118"/>
      <c r="EI11" s="118"/>
      <c r="EJ11" s="118"/>
      <c r="EK11" s="118"/>
      <c r="EL11" s="118"/>
      <c r="EM11" s="118"/>
      <c r="EN11" s="118"/>
      <c r="EO11" s="118"/>
      <c r="EP11" s="118"/>
      <c r="EQ11" s="118"/>
      <c r="ER11" s="118"/>
      <c r="ES11" s="118"/>
      <c r="ET11" s="118"/>
      <c r="EU11" s="118"/>
      <c r="EV11" s="118"/>
      <c r="EW11" s="118"/>
      <c r="EX11" s="118"/>
      <c r="EY11" s="118"/>
      <c r="EZ11" s="118"/>
      <c r="FA11" s="118"/>
      <c r="FB11" s="118"/>
      <c r="FC11" s="118"/>
      <c r="FD11" s="118"/>
      <c r="FE11" s="118"/>
      <c r="FF11" s="118"/>
      <c r="FG11" s="118"/>
      <c r="FH11" s="118"/>
      <c r="FI11" s="118"/>
      <c r="FJ11" s="118"/>
      <c r="FK11" s="118"/>
      <c r="FL11" s="118"/>
      <c r="FM11" s="118"/>
      <c r="FN11" s="118"/>
      <c r="FO11" s="118"/>
      <c r="FP11" s="118"/>
      <c r="FQ11" s="118"/>
      <c r="FR11" s="118"/>
      <c r="FS11" s="118"/>
      <c r="FT11" s="118"/>
      <c r="FU11" s="118"/>
      <c r="FV11" s="118"/>
      <c r="FW11" s="118"/>
      <c r="FX11" s="118"/>
      <c r="FY11" s="118"/>
      <c r="FZ11" s="118"/>
      <c r="GA11" s="118"/>
      <c r="GB11" s="118"/>
      <c r="GC11" s="118"/>
      <c r="GD11" s="118"/>
      <c r="GE11" s="118"/>
      <c r="GF11" s="118"/>
      <c r="GG11" s="118"/>
      <c r="GH11" s="118"/>
      <c r="GI11" s="118"/>
      <c r="GJ11" s="118"/>
      <c r="GK11" s="118"/>
      <c r="GL11" s="118"/>
      <c r="GM11" s="118"/>
      <c r="GN11" s="118"/>
      <c r="GO11" s="118"/>
      <c r="GP11" s="118"/>
      <c r="GQ11" s="118"/>
      <c r="GR11" s="118"/>
      <c r="GS11" s="118"/>
      <c r="GT11" s="118"/>
      <c r="GU11" s="118"/>
      <c r="GV11" s="118"/>
      <c r="GW11" s="118"/>
      <c r="GX11" s="118"/>
      <c r="GY11" s="118"/>
      <c r="GZ11" s="118"/>
      <c r="HA11" s="118"/>
      <c r="HB11" s="118"/>
      <c r="HC11" s="118"/>
      <c r="HD11" s="118"/>
      <c r="HE11" s="118"/>
      <c r="HF11" s="118"/>
      <c r="HG11" s="118"/>
      <c r="HH11" s="118"/>
      <c r="HI11" s="118"/>
    </row>
    <row r="12" s="4" customFormat="1" ht="23.15" customHeight="1" spans="1:217">
      <c r="A12" s="109" t="str">
        <f t="shared" si="0"/>
        <v>201</v>
      </c>
      <c r="B12" s="109" t="str">
        <f t="shared" si="1"/>
        <v>20103</v>
      </c>
      <c r="C12" s="63">
        <v>2010399</v>
      </c>
      <c r="D12" s="16" t="s">
        <v>255</v>
      </c>
      <c r="E12" s="61">
        <f t="shared" si="2"/>
        <v>98</v>
      </c>
      <c r="F12" s="125">
        <v>43</v>
      </c>
      <c r="G12" s="126">
        <v>55</v>
      </c>
      <c r="H12" s="118"/>
      <c r="I12" s="129"/>
      <c r="J12"/>
      <c r="K12" s="118">
        <v>2010302</v>
      </c>
      <c r="L12" s="118" t="s">
        <v>252</v>
      </c>
      <c r="M12" s="118" t="str">
        <f t="shared" si="3"/>
        <v>      一般行政管理事务</v>
      </c>
      <c r="N12" s="118">
        <v>80</v>
      </c>
      <c r="O12" s="118">
        <v>0</v>
      </c>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8"/>
      <c r="AW12" s="118"/>
      <c r="AX12" s="118"/>
      <c r="AY12" s="118"/>
      <c r="AZ12" s="118"/>
      <c r="BA12" s="118"/>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118"/>
      <c r="DT12" s="118"/>
      <c r="DU12" s="118"/>
      <c r="DV12" s="118"/>
      <c r="DW12" s="118"/>
      <c r="DX12" s="118"/>
      <c r="DY12" s="118"/>
      <c r="DZ12" s="118"/>
      <c r="EA12" s="118"/>
      <c r="EB12" s="118"/>
      <c r="EC12" s="118"/>
      <c r="ED12" s="118"/>
      <c r="EE12" s="118"/>
      <c r="EF12" s="118"/>
      <c r="EG12" s="118"/>
      <c r="EH12" s="118"/>
      <c r="EI12" s="118"/>
      <c r="EJ12" s="118"/>
      <c r="EK12" s="118"/>
      <c r="EL12" s="118"/>
      <c r="EM12" s="118"/>
      <c r="EN12" s="118"/>
      <c r="EO12" s="118"/>
      <c r="EP12" s="118"/>
      <c r="EQ12" s="118"/>
      <c r="ER12" s="118"/>
      <c r="ES12" s="118"/>
      <c r="ET12" s="118"/>
      <c r="EU12" s="118"/>
      <c r="EV12" s="118"/>
      <c r="EW12" s="118"/>
      <c r="EX12" s="118"/>
      <c r="EY12" s="118"/>
      <c r="EZ12" s="118"/>
      <c r="FA12" s="118"/>
      <c r="FB12" s="118"/>
      <c r="FC12" s="118"/>
      <c r="FD12" s="118"/>
      <c r="FE12" s="118"/>
      <c r="FF12" s="118"/>
      <c r="FG12" s="118"/>
      <c r="FH12" s="118"/>
      <c r="FI12" s="118"/>
      <c r="FJ12" s="118"/>
      <c r="FK12" s="118"/>
      <c r="FL12" s="118"/>
      <c r="FM12" s="118"/>
      <c r="FN12" s="118"/>
      <c r="FO12" s="118"/>
      <c r="FP12" s="118"/>
      <c r="FQ12" s="118"/>
      <c r="FR12" s="118"/>
      <c r="FS12" s="118"/>
      <c r="FT12" s="118"/>
      <c r="FU12" s="118"/>
      <c r="FV12" s="118"/>
      <c r="FW12" s="118"/>
      <c r="FX12" s="118"/>
      <c r="FY12" s="118"/>
      <c r="FZ12" s="118"/>
      <c r="GA12" s="118"/>
      <c r="GB12" s="118"/>
      <c r="GC12" s="118"/>
      <c r="GD12" s="118"/>
      <c r="GE12" s="118"/>
      <c r="GF12" s="118"/>
      <c r="GG12" s="118"/>
      <c r="GH12" s="118"/>
      <c r="GI12" s="118"/>
      <c r="GJ12" s="118"/>
      <c r="GK12" s="118"/>
      <c r="GL12" s="118"/>
      <c r="GM12" s="118"/>
      <c r="GN12" s="118"/>
      <c r="GO12" s="118"/>
      <c r="GP12" s="118"/>
      <c r="GQ12" s="118"/>
      <c r="GR12" s="118"/>
      <c r="GS12" s="118"/>
      <c r="GT12" s="118"/>
      <c r="GU12" s="118"/>
      <c r="GV12" s="118"/>
      <c r="GW12" s="118"/>
      <c r="GX12" s="118"/>
      <c r="GY12" s="118"/>
      <c r="GZ12" s="118"/>
      <c r="HA12" s="118"/>
      <c r="HB12" s="118"/>
      <c r="HC12" s="118"/>
      <c r="HD12" s="118"/>
      <c r="HE12" s="118"/>
      <c r="HF12" s="118"/>
      <c r="HG12" s="118"/>
      <c r="HH12" s="118"/>
      <c r="HI12" s="118"/>
    </row>
    <row r="13" s="4" customFormat="1" ht="23.15" customHeight="1" spans="1:217">
      <c r="A13" s="109" t="str">
        <f t="shared" si="0"/>
        <v>201</v>
      </c>
      <c r="B13" s="109" t="str">
        <f t="shared" si="1"/>
        <v>20104</v>
      </c>
      <c r="C13" s="63">
        <v>2010401</v>
      </c>
      <c r="D13" s="16" t="s">
        <v>248</v>
      </c>
      <c r="E13" s="61">
        <f t="shared" si="2"/>
        <v>405</v>
      </c>
      <c r="F13" s="125">
        <v>405</v>
      </c>
      <c r="G13" s="126">
        <v>0</v>
      </c>
      <c r="H13" s="118"/>
      <c r="I13" s="129"/>
      <c r="J13"/>
      <c r="K13" s="118">
        <v>2010303</v>
      </c>
      <c r="L13" s="118" t="s">
        <v>253</v>
      </c>
      <c r="M13" s="118" t="str">
        <f t="shared" si="3"/>
        <v>      机关服务</v>
      </c>
      <c r="N13" s="118">
        <v>2394</v>
      </c>
      <c r="O13" s="118">
        <v>0</v>
      </c>
      <c r="P13" s="118"/>
      <c r="Q13" s="118"/>
      <c r="R13" s="118"/>
      <c r="S13" s="118"/>
      <c r="T13" s="118"/>
      <c r="U13" s="118"/>
      <c r="V13" s="118"/>
      <c r="W13" s="118"/>
      <c r="X13" s="118"/>
      <c r="Y13" s="118"/>
      <c r="Z13" s="118"/>
      <c r="AA13" s="118"/>
      <c r="AB13" s="118"/>
      <c r="AC13" s="118"/>
      <c r="AD13" s="118"/>
      <c r="AE13" s="118"/>
      <c r="AF13" s="118"/>
      <c r="AG13" s="118"/>
      <c r="AH13" s="118"/>
      <c r="AI13" s="118"/>
      <c r="AJ13" s="118"/>
      <c r="AK13" s="118"/>
      <c r="AL13" s="118"/>
      <c r="AM13" s="118"/>
      <c r="AN13" s="118"/>
      <c r="AO13" s="118"/>
      <c r="AP13" s="118"/>
      <c r="AQ13" s="118"/>
      <c r="AR13" s="118"/>
      <c r="AS13" s="118"/>
      <c r="AT13" s="118"/>
      <c r="AU13" s="118"/>
      <c r="AV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118"/>
      <c r="DT13" s="118"/>
      <c r="DU13" s="118"/>
      <c r="DV13" s="118"/>
      <c r="DW13" s="118"/>
      <c r="DX13" s="118"/>
      <c r="DY13" s="118"/>
      <c r="DZ13" s="118"/>
      <c r="EA13" s="118"/>
      <c r="EB13" s="118"/>
      <c r="EC13" s="118"/>
      <c r="ED13" s="118"/>
      <c r="EE13" s="118"/>
      <c r="EF13" s="118"/>
      <c r="EG13" s="118"/>
      <c r="EH13" s="118"/>
      <c r="EI13" s="118"/>
      <c r="EJ13" s="118"/>
      <c r="EK13" s="118"/>
      <c r="EL13" s="118"/>
      <c r="EM13" s="118"/>
      <c r="EN13" s="118"/>
      <c r="EO13" s="118"/>
      <c r="EP13" s="118"/>
      <c r="EQ13" s="118"/>
      <c r="ER13" s="118"/>
      <c r="ES13" s="118"/>
      <c r="ET13" s="118"/>
      <c r="EU13" s="118"/>
      <c r="EV13" s="118"/>
      <c r="EW13" s="118"/>
      <c r="EX13" s="118"/>
      <c r="EY13" s="118"/>
      <c r="EZ13" s="118"/>
      <c r="FA13" s="118"/>
      <c r="FB13" s="118"/>
      <c r="FC13" s="118"/>
      <c r="FD13" s="118"/>
      <c r="FE13" s="118"/>
      <c r="FF13" s="118"/>
      <c r="FG13" s="118"/>
      <c r="FH13" s="118"/>
      <c r="FI13" s="118"/>
      <c r="FJ13" s="118"/>
      <c r="FK13" s="118"/>
      <c r="FL13" s="118"/>
      <c r="FM13" s="118"/>
      <c r="FN13" s="118"/>
      <c r="FO13" s="118"/>
      <c r="FP13" s="118"/>
      <c r="FQ13" s="118"/>
      <c r="FR13" s="118"/>
      <c r="FS13" s="118"/>
      <c r="FT13" s="118"/>
      <c r="FU13" s="118"/>
      <c r="FV13" s="118"/>
      <c r="FW13" s="118"/>
      <c r="FX13" s="118"/>
      <c r="FY13" s="118"/>
      <c r="FZ13" s="118"/>
      <c r="GA13" s="118"/>
      <c r="GB13" s="118"/>
      <c r="GC13" s="118"/>
      <c r="GD13" s="118"/>
      <c r="GE13" s="118"/>
      <c r="GF13" s="118"/>
      <c r="GG13" s="118"/>
      <c r="GH13" s="118"/>
      <c r="GI13" s="118"/>
      <c r="GJ13" s="118"/>
      <c r="GK13" s="118"/>
      <c r="GL13" s="118"/>
      <c r="GM13" s="118"/>
      <c r="GN13" s="118"/>
      <c r="GO13" s="118"/>
      <c r="GP13" s="118"/>
      <c r="GQ13" s="118"/>
      <c r="GR13" s="118"/>
      <c r="GS13" s="118"/>
      <c r="GT13" s="118"/>
      <c r="GU13" s="118"/>
      <c r="GV13" s="118"/>
      <c r="GW13" s="118"/>
      <c r="GX13" s="118"/>
      <c r="GY13" s="118"/>
      <c r="GZ13" s="118"/>
      <c r="HA13" s="118"/>
      <c r="HB13" s="118"/>
      <c r="HC13" s="118"/>
      <c r="HD13" s="118"/>
      <c r="HE13" s="118"/>
      <c r="HF13" s="118"/>
      <c r="HG13" s="118"/>
      <c r="HH13" s="118"/>
      <c r="HI13" s="118"/>
    </row>
    <row r="14" s="4" customFormat="1" ht="23.15" customHeight="1" spans="1:217">
      <c r="A14" s="109" t="str">
        <f t="shared" si="0"/>
        <v>201</v>
      </c>
      <c r="B14" s="109" t="str">
        <f t="shared" si="1"/>
        <v>20104</v>
      </c>
      <c r="C14" s="63">
        <v>2010499</v>
      </c>
      <c r="D14" s="16" t="s">
        <v>259</v>
      </c>
      <c r="E14" s="61">
        <f t="shared" si="2"/>
        <v>123</v>
      </c>
      <c r="F14" s="125">
        <v>123</v>
      </c>
      <c r="G14" s="126">
        <v>0</v>
      </c>
      <c r="H14" s="118"/>
      <c r="I14" s="129"/>
      <c r="J14"/>
      <c r="K14" s="118">
        <v>2010306</v>
      </c>
      <c r="L14" s="118" t="s">
        <v>254</v>
      </c>
      <c r="M14" s="118" t="str">
        <f t="shared" si="3"/>
        <v>      政务公开审批</v>
      </c>
      <c r="N14" s="118">
        <v>197</v>
      </c>
      <c r="O14" s="118">
        <v>0</v>
      </c>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row>
    <row r="15" s="4" customFormat="1" ht="23.15" customHeight="1" spans="1:217">
      <c r="A15" s="109" t="str">
        <f t="shared" si="0"/>
        <v>201</v>
      </c>
      <c r="B15" s="109" t="str">
        <f t="shared" si="1"/>
        <v>20105</v>
      </c>
      <c r="C15" s="63">
        <v>2010505</v>
      </c>
      <c r="D15" s="16" t="s">
        <v>263</v>
      </c>
      <c r="E15" s="61">
        <f t="shared" si="2"/>
        <v>126</v>
      </c>
      <c r="F15" s="125">
        <v>126</v>
      </c>
      <c r="G15" s="126">
        <v>0</v>
      </c>
      <c r="H15" s="118"/>
      <c r="I15" s="129"/>
      <c r="J15"/>
      <c r="K15" s="118">
        <v>2010399</v>
      </c>
      <c r="L15" s="118" t="s">
        <v>255</v>
      </c>
      <c r="M15" s="118" t="str">
        <f t="shared" si="3"/>
        <v>      其他政府办公厅(室)及相关机构事务支出</v>
      </c>
      <c r="N15" s="118">
        <v>43</v>
      </c>
      <c r="O15" s="118">
        <v>55</v>
      </c>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118"/>
      <c r="DT15" s="118"/>
      <c r="DU15" s="118"/>
      <c r="DV15" s="118"/>
      <c r="DW15" s="118"/>
      <c r="DX15" s="118"/>
      <c r="DY15" s="118"/>
      <c r="DZ15" s="118"/>
      <c r="EA15" s="118"/>
      <c r="EB15" s="118"/>
      <c r="EC15" s="118"/>
      <c r="ED15" s="118"/>
      <c r="EE15" s="118"/>
      <c r="EF15" s="118"/>
      <c r="EG15" s="118"/>
      <c r="EH15" s="118"/>
      <c r="EI15" s="118"/>
      <c r="EJ15" s="118"/>
      <c r="EK15" s="118"/>
      <c r="EL15" s="118"/>
      <c r="EM15" s="118"/>
      <c r="EN15" s="118"/>
      <c r="EO15" s="118"/>
      <c r="EP15" s="118"/>
      <c r="EQ15" s="118"/>
      <c r="ER15" s="118"/>
      <c r="ES15" s="118"/>
      <c r="ET15" s="118"/>
      <c r="EU15" s="118"/>
      <c r="EV15" s="118"/>
      <c r="EW15" s="118"/>
      <c r="EX15" s="118"/>
      <c r="EY15" s="118"/>
      <c r="EZ15" s="118"/>
      <c r="FA15" s="118"/>
      <c r="FB15" s="118"/>
      <c r="FC15" s="118"/>
      <c r="FD15" s="118"/>
      <c r="FE15" s="118"/>
      <c r="FF15" s="118"/>
      <c r="FG15" s="118"/>
      <c r="FH15" s="118"/>
      <c r="FI15" s="118"/>
      <c r="FJ15" s="118"/>
      <c r="FK15" s="118"/>
      <c r="FL15" s="118"/>
      <c r="FM15" s="118"/>
      <c r="FN15" s="118"/>
      <c r="FO15" s="118"/>
      <c r="FP15" s="118"/>
      <c r="FQ15" s="118"/>
      <c r="FR15" s="118"/>
      <c r="FS15" s="118"/>
      <c r="FT15" s="118"/>
      <c r="FU15" s="118"/>
      <c r="FV15" s="118"/>
      <c r="FW15" s="118"/>
      <c r="FX15" s="118"/>
      <c r="FY15" s="118"/>
      <c r="FZ15" s="118"/>
      <c r="GA15" s="118"/>
      <c r="GB15" s="118"/>
      <c r="GC15" s="118"/>
      <c r="GD15" s="118"/>
      <c r="GE15" s="118"/>
      <c r="GF15" s="118"/>
      <c r="GG15" s="118"/>
      <c r="GH15" s="118"/>
      <c r="GI15" s="118"/>
      <c r="GJ15" s="118"/>
      <c r="GK15" s="118"/>
      <c r="GL15" s="118"/>
      <c r="GM15" s="118"/>
      <c r="GN15" s="118"/>
      <c r="GO15" s="118"/>
      <c r="GP15" s="118"/>
      <c r="GQ15" s="118"/>
      <c r="GR15" s="118"/>
      <c r="GS15" s="118"/>
      <c r="GT15" s="118"/>
      <c r="GU15" s="118"/>
      <c r="GV15" s="118"/>
      <c r="GW15" s="118"/>
      <c r="GX15" s="118"/>
      <c r="GY15" s="118"/>
      <c r="GZ15" s="118"/>
      <c r="HA15" s="118"/>
      <c r="HB15" s="118"/>
      <c r="HC15" s="118"/>
      <c r="HD15" s="118"/>
      <c r="HE15" s="118"/>
      <c r="HF15" s="118"/>
      <c r="HG15" s="118"/>
      <c r="HH15" s="118"/>
      <c r="HI15" s="118"/>
    </row>
    <row r="16" s="4" customFormat="1" ht="23.15" customHeight="1" spans="1:217">
      <c r="A16" s="109" t="str">
        <f t="shared" si="0"/>
        <v>201</v>
      </c>
      <c r="B16" s="109" t="str">
        <f t="shared" si="1"/>
        <v>20106</v>
      </c>
      <c r="C16" s="63">
        <v>2010601</v>
      </c>
      <c r="D16" s="16" t="s">
        <v>248</v>
      </c>
      <c r="E16" s="61">
        <f t="shared" si="2"/>
        <v>247</v>
      </c>
      <c r="F16" s="125">
        <v>247</v>
      </c>
      <c r="G16" s="126">
        <v>0</v>
      </c>
      <c r="H16" s="118"/>
      <c r="I16" s="129"/>
      <c r="J16" t="s">
        <v>256</v>
      </c>
      <c r="K16" s="118"/>
      <c r="L16" s="118"/>
      <c r="M16" s="118" t="e">
        <f t="shared" si="3"/>
        <v>#N/A</v>
      </c>
      <c r="N16" s="118">
        <v>528</v>
      </c>
      <c r="O16" s="118">
        <v>0</v>
      </c>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118"/>
      <c r="DT16" s="118"/>
      <c r="DU16" s="118"/>
      <c r="DV16" s="118"/>
      <c r="DW16" s="118"/>
      <c r="DX16" s="118"/>
      <c r="DY16" s="118"/>
      <c r="DZ16" s="118"/>
      <c r="EA16" s="118"/>
      <c r="EB16" s="118"/>
      <c r="EC16" s="118"/>
      <c r="ED16" s="118"/>
      <c r="EE16" s="118"/>
      <c r="EF16" s="118"/>
      <c r="EG16" s="118"/>
      <c r="EH16" s="118"/>
      <c r="EI16" s="118"/>
      <c r="EJ16" s="118"/>
      <c r="EK16" s="118"/>
      <c r="EL16" s="118"/>
      <c r="EM16" s="118"/>
      <c r="EN16" s="118"/>
      <c r="EO16" s="118"/>
      <c r="EP16" s="118"/>
      <c r="EQ16" s="118"/>
      <c r="ER16" s="118"/>
      <c r="ES16" s="118"/>
      <c r="ET16" s="118"/>
      <c r="EU16" s="118"/>
      <c r="EV16" s="118"/>
      <c r="EW16" s="118"/>
      <c r="EX16" s="118"/>
      <c r="EY16" s="118"/>
      <c r="EZ16" s="118"/>
      <c r="FA16" s="118"/>
      <c r="FB16" s="118"/>
      <c r="FC16" s="118"/>
      <c r="FD16" s="118"/>
      <c r="FE16" s="118"/>
      <c r="FF16" s="118"/>
      <c r="FG16" s="118"/>
      <c r="FH16" s="118"/>
      <c r="FI16" s="118"/>
      <c r="FJ16" s="118"/>
      <c r="FK16" s="118"/>
      <c r="FL16" s="118"/>
      <c r="FM16" s="118"/>
      <c r="FN16" s="118"/>
      <c r="FO16" s="118"/>
      <c r="FP16" s="118"/>
      <c r="FQ16" s="118"/>
      <c r="FR16" s="118"/>
      <c r="FS16" s="118"/>
      <c r="FT16" s="118"/>
      <c r="FU16" s="118"/>
      <c r="FV16" s="118"/>
      <c r="FW16" s="118"/>
      <c r="FX16" s="118"/>
      <c r="FY16" s="118"/>
      <c r="FZ16" s="118"/>
      <c r="GA16" s="118"/>
      <c r="GB16" s="118"/>
      <c r="GC16" s="118"/>
      <c r="GD16" s="118"/>
      <c r="GE16" s="118"/>
      <c r="GF16" s="118"/>
      <c r="GG16" s="118"/>
      <c r="GH16" s="118"/>
      <c r="GI16" s="118"/>
      <c r="GJ16" s="118"/>
      <c r="GK16" s="118"/>
      <c r="GL16" s="118"/>
      <c r="GM16" s="118"/>
      <c r="GN16" s="118"/>
      <c r="GO16" s="118"/>
      <c r="GP16" s="118"/>
      <c r="GQ16" s="118"/>
      <c r="GR16" s="118"/>
      <c r="GS16" s="118"/>
      <c r="GT16" s="118"/>
      <c r="GU16" s="118"/>
      <c r="GV16" s="118"/>
      <c r="GW16" s="118"/>
      <c r="GX16" s="118"/>
      <c r="GY16" s="118"/>
      <c r="GZ16" s="118"/>
      <c r="HA16" s="118"/>
      <c r="HB16" s="118"/>
      <c r="HC16" s="118"/>
      <c r="HD16" s="118"/>
      <c r="HE16" s="118"/>
      <c r="HF16" s="118"/>
      <c r="HG16" s="118"/>
      <c r="HH16" s="118"/>
      <c r="HI16" s="118"/>
    </row>
    <row r="17" s="4" customFormat="1" ht="23.15" customHeight="1" spans="1:217">
      <c r="A17" s="109" t="str">
        <f t="shared" si="0"/>
        <v>201</v>
      </c>
      <c r="B17" s="109" t="str">
        <f t="shared" si="1"/>
        <v>20106</v>
      </c>
      <c r="C17" s="63">
        <v>2010602</v>
      </c>
      <c r="D17" s="16" t="s">
        <v>252</v>
      </c>
      <c r="E17" s="61">
        <f t="shared" si="2"/>
        <v>11</v>
      </c>
      <c r="F17" s="125">
        <v>11</v>
      </c>
      <c r="G17" s="126">
        <v>0</v>
      </c>
      <c r="H17" s="118"/>
      <c r="I17" s="129"/>
      <c r="J17"/>
      <c r="K17" s="118">
        <v>2010401</v>
      </c>
      <c r="L17" s="118" t="s">
        <v>248</v>
      </c>
      <c r="M17" s="118" t="str">
        <f t="shared" si="3"/>
        <v>      行政运行</v>
      </c>
      <c r="N17" s="118">
        <v>405</v>
      </c>
      <c r="O17" s="118">
        <v>0</v>
      </c>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118"/>
      <c r="DT17" s="118"/>
      <c r="DU17" s="118"/>
      <c r="DV17" s="118"/>
      <c r="DW17" s="118"/>
      <c r="DX17" s="118"/>
      <c r="DY17" s="118"/>
      <c r="DZ17" s="118"/>
      <c r="EA17" s="118"/>
      <c r="EB17" s="118"/>
      <c r="EC17" s="118"/>
      <c r="ED17" s="118"/>
      <c r="EE17" s="118"/>
      <c r="EF17" s="118"/>
      <c r="EG17" s="118"/>
      <c r="EH17" s="118"/>
      <c r="EI17" s="118"/>
      <c r="EJ17" s="118"/>
      <c r="EK17" s="118"/>
      <c r="EL17" s="118"/>
      <c r="EM17" s="118"/>
      <c r="EN17" s="118"/>
      <c r="EO17" s="118"/>
      <c r="EP17" s="118"/>
      <c r="EQ17" s="118"/>
      <c r="ER17" s="118"/>
      <c r="ES17" s="118"/>
      <c r="ET17" s="118"/>
      <c r="EU17" s="118"/>
      <c r="EV17" s="118"/>
      <c r="EW17" s="118"/>
      <c r="EX17" s="118"/>
      <c r="EY17" s="118"/>
      <c r="EZ17" s="118"/>
      <c r="FA17" s="118"/>
      <c r="FB17" s="118"/>
      <c r="FC17" s="118"/>
      <c r="FD17" s="118"/>
      <c r="FE17" s="118"/>
      <c r="FF17" s="118"/>
      <c r="FG17" s="118"/>
      <c r="FH17" s="118"/>
      <c r="FI17" s="118"/>
      <c r="FJ17" s="118"/>
      <c r="FK17" s="118"/>
      <c r="FL17" s="118"/>
      <c r="FM17" s="118"/>
      <c r="FN17" s="118"/>
      <c r="FO17" s="118"/>
      <c r="FP17" s="118"/>
      <c r="FQ17" s="118"/>
      <c r="FR17" s="118"/>
      <c r="FS17" s="118"/>
      <c r="FT17" s="118"/>
      <c r="FU17" s="118"/>
      <c r="FV17" s="118"/>
      <c r="FW17" s="118"/>
      <c r="FX17" s="118"/>
      <c r="FY17" s="118"/>
      <c r="FZ17" s="118"/>
      <c r="GA17" s="118"/>
      <c r="GB17" s="118"/>
      <c r="GC17" s="118"/>
      <c r="GD17" s="118"/>
      <c r="GE17" s="118"/>
      <c r="GF17" s="118"/>
      <c r="GG17" s="118"/>
      <c r="GH17" s="118"/>
      <c r="GI17" s="118"/>
      <c r="GJ17" s="118"/>
      <c r="GK17" s="118"/>
      <c r="GL17" s="118"/>
      <c r="GM17" s="118"/>
      <c r="GN17" s="118"/>
      <c r="GO17" s="118"/>
      <c r="GP17" s="118"/>
      <c r="GQ17" s="118"/>
      <c r="GR17" s="118"/>
      <c r="GS17" s="118"/>
      <c r="GT17" s="118"/>
      <c r="GU17" s="118"/>
      <c r="GV17" s="118"/>
      <c r="GW17" s="118"/>
      <c r="GX17" s="118"/>
      <c r="GY17" s="118"/>
      <c r="GZ17" s="118"/>
      <c r="HA17" s="118"/>
      <c r="HB17" s="118"/>
      <c r="HC17" s="118"/>
      <c r="HD17" s="118"/>
      <c r="HE17" s="118"/>
      <c r="HF17" s="118"/>
      <c r="HG17" s="118"/>
      <c r="HH17" s="118"/>
      <c r="HI17" s="118"/>
    </row>
    <row r="18" s="4" customFormat="1" ht="23.15" customHeight="1" spans="1:217">
      <c r="A18" s="109" t="str">
        <f t="shared" si="0"/>
        <v>201</v>
      </c>
      <c r="B18" s="109" t="str">
        <f t="shared" si="1"/>
        <v>20106</v>
      </c>
      <c r="C18" s="63">
        <v>2010607</v>
      </c>
      <c r="D18" s="16" t="s">
        <v>267</v>
      </c>
      <c r="E18" s="61">
        <f t="shared" si="2"/>
        <v>32</v>
      </c>
      <c r="F18" s="125">
        <v>32</v>
      </c>
      <c r="G18" s="126">
        <v>0</v>
      </c>
      <c r="H18" s="118"/>
      <c r="I18" s="129"/>
      <c r="J18"/>
      <c r="K18" s="118">
        <v>2010499</v>
      </c>
      <c r="L18" s="118" t="s">
        <v>259</v>
      </c>
      <c r="M18" s="118" t="str">
        <f t="shared" si="3"/>
        <v>      其他发展与改革事务支出</v>
      </c>
      <c r="N18" s="118">
        <v>123</v>
      </c>
      <c r="O18" s="118">
        <v>0</v>
      </c>
      <c r="P18" s="118"/>
      <c r="Q18" s="118"/>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8"/>
      <c r="AP18" s="118"/>
      <c r="AQ18" s="118"/>
      <c r="AR18" s="118"/>
      <c r="AS18" s="118"/>
      <c r="AT18" s="118"/>
      <c r="AU18" s="118"/>
      <c r="AV18" s="118"/>
      <c r="AW18" s="118"/>
      <c r="AX18" s="118"/>
      <c r="AY18" s="118"/>
      <c r="AZ18" s="118"/>
      <c r="BA18" s="118"/>
      <c r="BB18" s="118"/>
      <c r="BC18" s="118"/>
      <c r="BD18" s="118"/>
      <c r="BE18" s="118"/>
      <c r="BF18" s="118"/>
      <c r="BG18" s="118"/>
      <c r="BH18" s="118"/>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118"/>
      <c r="DT18" s="118"/>
      <c r="DU18" s="118"/>
      <c r="DV18" s="118"/>
      <c r="DW18" s="118"/>
      <c r="DX18" s="118"/>
      <c r="DY18" s="118"/>
      <c r="DZ18" s="118"/>
      <c r="EA18" s="118"/>
      <c r="EB18" s="118"/>
      <c r="EC18" s="118"/>
      <c r="ED18" s="118"/>
      <c r="EE18" s="118"/>
      <c r="EF18" s="118"/>
      <c r="EG18" s="118"/>
      <c r="EH18" s="118"/>
      <c r="EI18" s="118"/>
      <c r="EJ18" s="118"/>
      <c r="EK18" s="118"/>
      <c r="EL18" s="118"/>
      <c r="EM18" s="118"/>
      <c r="EN18" s="118"/>
      <c r="EO18" s="118"/>
      <c r="EP18" s="118"/>
      <c r="EQ18" s="118"/>
      <c r="ER18" s="118"/>
      <c r="ES18" s="118"/>
      <c r="ET18" s="118"/>
      <c r="EU18" s="118"/>
      <c r="EV18" s="118"/>
      <c r="EW18" s="118"/>
      <c r="EX18" s="118"/>
      <c r="EY18" s="118"/>
      <c r="EZ18" s="118"/>
      <c r="FA18" s="118"/>
      <c r="FB18" s="118"/>
      <c r="FC18" s="118"/>
      <c r="FD18" s="118"/>
      <c r="FE18" s="118"/>
      <c r="FF18" s="118"/>
      <c r="FG18" s="118"/>
      <c r="FH18" s="118"/>
      <c r="FI18" s="118"/>
      <c r="FJ18" s="118"/>
      <c r="FK18" s="118"/>
      <c r="FL18" s="118"/>
      <c r="FM18" s="118"/>
      <c r="FN18" s="118"/>
      <c r="FO18" s="118"/>
      <c r="FP18" s="118"/>
      <c r="FQ18" s="118"/>
      <c r="FR18" s="118"/>
      <c r="FS18" s="118"/>
      <c r="FT18" s="118"/>
      <c r="FU18" s="118"/>
      <c r="FV18" s="118"/>
      <c r="FW18" s="118"/>
      <c r="FX18" s="118"/>
      <c r="FY18" s="118"/>
      <c r="FZ18" s="118"/>
      <c r="GA18" s="118"/>
      <c r="GB18" s="118"/>
      <c r="GC18" s="118"/>
      <c r="GD18" s="118"/>
      <c r="GE18" s="118"/>
      <c r="GF18" s="118"/>
      <c r="GG18" s="118"/>
      <c r="GH18" s="118"/>
      <c r="GI18" s="118"/>
      <c r="GJ18" s="118"/>
      <c r="GK18" s="118"/>
      <c r="GL18" s="118"/>
      <c r="GM18" s="118"/>
      <c r="GN18" s="118"/>
      <c r="GO18" s="118"/>
      <c r="GP18" s="118"/>
      <c r="GQ18" s="118"/>
      <c r="GR18" s="118"/>
      <c r="GS18" s="118"/>
      <c r="GT18" s="118"/>
      <c r="GU18" s="118"/>
      <c r="GV18" s="118"/>
      <c r="GW18" s="118"/>
      <c r="GX18" s="118"/>
      <c r="GY18" s="118"/>
      <c r="GZ18" s="118"/>
      <c r="HA18" s="118"/>
      <c r="HB18" s="118"/>
      <c r="HC18" s="118"/>
      <c r="HD18" s="118"/>
      <c r="HE18" s="118"/>
      <c r="HF18" s="118"/>
      <c r="HG18" s="118"/>
      <c r="HH18" s="118"/>
      <c r="HI18" s="118"/>
    </row>
    <row r="19" s="4" customFormat="1" ht="23.15" customHeight="1" spans="1:217">
      <c r="A19" s="109" t="str">
        <f t="shared" si="0"/>
        <v>201</v>
      </c>
      <c r="B19" s="109" t="str">
        <f t="shared" si="1"/>
        <v>20106</v>
      </c>
      <c r="C19" s="63">
        <v>2010608</v>
      </c>
      <c r="D19" s="16" t="s">
        <v>268</v>
      </c>
      <c r="E19" s="61">
        <f t="shared" si="2"/>
        <v>460</v>
      </c>
      <c r="F19" s="125">
        <v>460</v>
      </c>
      <c r="G19" s="126">
        <v>0</v>
      </c>
      <c r="H19" s="118"/>
      <c r="I19" s="129"/>
      <c r="J19" t="s">
        <v>260</v>
      </c>
      <c r="K19" s="118"/>
      <c r="L19" s="118"/>
      <c r="M19" s="118" t="e">
        <f t="shared" si="3"/>
        <v>#N/A</v>
      </c>
      <c r="N19" s="118">
        <v>126</v>
      </c>
      <c r="O19" s="118">
        <v>0</v>
      </c>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118"/>
      <c r="DT19" s="118"/>
      <c r="DU19" s="118"/>
      <c r="DV19" s="118"/>
      <c r="DW19" s="118"/>
      <c r="DX19" s="118"/>
      <c r="DY19" s="118"/>
      <c r="DZ19" s="118"/>
      <c r="EA19" s="118"/>
      <c r="EB19" s="118"/>
      <c r="EC19" s="118"/>
      <c r="ED19" s="118"/>
      <c r="EE19" s="118"/>
      <c r="EF19" s="118"/>
      <c r="EG19" s="118"/>
      <c r="EH19" s="118"/>
      <c r="EI19" s="118"/>
      <c r="EJ19" s="118"/>
      <c r="EK19" s="118"/>
      <c r="EL19" s="118"/>
      <c r="EM19" s="118"/>
      <c r="EN19" s="118"/>
      <c r="EO19" s="118"/>
      <c r="EP19" s="118"/>
      <c r="EQ19" s="118"/>
      <c r="ER19" s="118"/>
      <c r="ES19" s="118"/>
      <c r="ET19" s="118"/>
      <c r="EU19" s="118"/>
      <c r="EV19" s="118"/>
      <c r="EW19" s="118"/>
      <c r="EX19" s="118"/>
      <c r="EY19" s="118"/>
      <c r="EZ19" s="118"/>
      <c r="FA19" s="118"/>
      <c r="FB19" s="118"/>
      <c r="FC19" s="118"/>
      <c r="FD19" s="118"/>
      <c r="FE19" s="118"/>
      <c r="FF19" s="118"/>
      <c r="FG19" s="118"/>
      <c r="FH19" s="118"/>
      <c r="FI19" s="118"/>
      <c r="FJ19" s="118"/>
      <c r="FK19" s="118"/>
      <c r="FL19" s="118"/>
      <c r="FM19" s="118"/>
      <c r="FN19" s="118"/>
      <c r="FO19" s="118"/>
      <c r="FP19" s="118"/>
      <c r="FQ19" s="118"/>
      <c r="FR19" s="118"/>
      <c r="FS19" s="118"/>
      <c r="FT19" s="118"/>
      <c r="FU19" s="118"/>
      <c r="FV19" s="118"/>
      <c r="FW19" s="118"/>
      <c r="FX19" s="118"/>
      <c r="FY19" s="118"/>
      <c r="FZ19" s="118"/>
      <c r="GA19" s="118"/>
      <c r="GB19" s="118"/>
      <c r="GC19" s="118"/>
      <c r="GD19" s="118"/>
      <c r="GE19" s="118"/>
      <c r="GF19" s="118"/>
      <c r="GG19" s="118"/>
      <c r="GH19" s="118"/>
      <c r="GI19" s="118"/>
      <c r="GJ19" s="118"/>
      <c r="GK19" s="118"/>
      <c r="GL19" s="118"/>
      <c r="GM19" s="118"/>
      <c r="GN19" s="118"/>
      <c r="GO19" s="118"/>
      <c r="GP19" s="118"/>
      <c r="GQ19" s="118"/>
      <c r="GR19" s="118"/>
      <c r="GS19" s="118"/>
      <c r="GT19" s="118"/>
      <c r="GU19" s="118"/>
      <c r="GV19" s="118"/>
      <c r="GW19" s="118"/>
      <c r="GX19" s="118"/>
      <c r="GY19" s="118"/>
      <c r="GZ19" s="118"/>
      <c r="HA19" s="118"/>
      <c r="HB19" s="118"/>
      <c r="HC19" s="118"/>
      <c r="HD19" s="118"/>
      <c r="HE19" s="118"/>
      <c r="HF19" s="118"/>
      <c r="HG19" s="118"/>
      <c r="HH19" s="118"/>
      <c r="HI19" s="118"/>
    </row>
    <row r="20" s="4" customFormat="1" ht="23.15" customHeight="1" spans="1:217">
      <c r="A20" s="109" t="str">
        <f t="shared" si="0"/>
        <v>201</v>
      </c>
      <c r="B20" s="109" t="str">
        <f t="shared" si="1"/>
        <v>20106</v>
      </c>
      <c r="C20" s="63">
        <v>2010699</v>
      </c>
      <c r="D20" s="16" t="s">
        <v>269</v>
      </c>
      <c r="E20" s="61">
        <f t="shared" si="2"/>
        <v>4</v>
      </c>
      <c r="F20" s="125">
        <v>0</v>
      </c>
      <c r="G20" s="126">
        <v>4</v>
      </c>
      <c r="H20" s="118"/>
      <c r="I20" s="129"/>
      <c r="J20"/>
      <c r="K20" s="118">
        <v>2010505</v>
      </c>
      <c r="L20" s="118" t="s">
        <v>263</v>
      </c>
      <c r="M20" s="118" t="str">
        <f t="shared" si="3"/>
        <v>      专项统计业务</v>
      </c>
      <c r="N20" s="118">
        <v>126</v>
      </c>
      <c r="O20" s="118">
        <v>0</v>
      </c>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118"/>
      <c r="AM20" s="118"/>
      <c r="AN20" s="118"/>
      <c r="AO20" s="118"/>
      <c r="AP20" s="118"/>
      <c r="AQ20" s="118"/>
      <c r="AR20" s="118"/>
      <c r="AS20" s="118"/>
      <c r="AT20" s="118"/>
      <c r="AU20" s="118"/>
      <c r="AV20" s="118"/>
      <c r="AW20" s="118"/>
      <c r="AX20" s="118"/>
      <c r="AY20" s="118"/>
      <c r="AZ20" s="118"/>
      <c r="BA20" s="118"/>
      <c r="BB20" s="118"/>
      <c r="BC20" s="118"/>
      <c r="BD20" s="118"/>
      <c r="BE20" s="118"/>
      <c r="BF20" s="118"/>
      <c r="BG20" s="118"/>
      <c r="BH20" s="118"/>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118"/>
      <c r="DT20" s="118"/>
      <c r="DU20" s="118"/>
      <c r="DV20" s="118"/>
      <c r="DW20" s="118"/>
      <c r="DX20" s="118"/>
      <c r="DY20" s="118"/>
      <c r="DZ20" s="118"/>
      <c r="EA20" s="118"/>
      <c r="EB20" s="118"/>
      <c r="EC20" s="118"/>
      <c r="ED20" s="118"/>
      <c r="EE20" s="118"/>
      <c r="EF20" s="118"/>
      <c r="EG20" s="118"/>
      <c r="EH20" s="118"/>
      <c r="EI20" s="118"/>
      <c r="EJ20" s="118"/>
      <c r="EK20" s="118"/>
      <c r="EL20" s="118"/>
      <c r="EM20" s="118"/>
      <c r="EN20" s="118"/>
      <c r="EO20" s="118"/>
      <c r="EP20" s="118"/>
      <c r="EQ20" s="118"/>
      <c r="ER20" s="118"/>
      <c r="ES20" s="118"/>
      <c r="ET20" s="118"/>
      <c r="EU20" s="118"/>
      <c r="EV20" s="118"/>
      <c r="EW20" s="118"/>
      <c r="EX20" s="118"/>
      <c r="EY20" s="118"/>
      <c r="EZ20" s="118"/>
      <c r="FA20" s="118"/>
      <c r="FB20" s="118"/>
      <c r="FC20" s="118"/>
      <c r="FD20" s="118"/>
      <c r="FE20" s="118"/>
      <c r="FF20" s="118"/>
      <c r="FG20" s="118"/>
      <c r="FH20" s="118"/>
      <c r="FI20" s="118"/>
      <c r="FJ20" s="118"/>
      <c r="FK20" s="118"/>
      <c r="FL20" s="118"/>
      <c r="FM20" s="118"/>
      <c r="FN20" s="118"/>
      <c r="FO20" s="118"/>
      <c r="FP20" s="118"/>
      <c r="FQ20" s="118"/>
      <c r="FR20" s="118"/>
      <c r="FS20" s="118"/>
      <c r="FT20" s="118"/>
      <c r="FU20" s="118"/>
      <c r="FV20" s="118"/>
      <c r="FW20" s="118"/>
      <c r="FX20" s="118"/>
      <c r="FY20" s="118"/>
      <c r="FZ20" s="118"/>
      <c r="GA20" s="118"/>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c r="HH20" s="118"/>
      <c r="HI20" s="118"/>
    </row>
    <row r="21" s="4" customFormat="1" ht="23.15" customHeight="1" spans="1:217">
      <c r="A21" s="109" t="str">
        <f t="shared" si="0"/>
        <v>201</v>
      </c>
      <c r="B21" s="109" t="str">
        <f t="shared" si="1"/>
        <v>20107</v>
      </c>
      <c r="C21" s="63">
        <v>2010701</v>
      </c>
      <c r="D21" s="16" t="s">
        <v>248</v>
      </c>
      <c r="E21" s="61">
        <f t="shared" si="2"/>
        <v>3000</v>
      </c>
      <c r="F21" s="125">
        <v>3000</v>
      </c>
      <c r="G21" s="126">
        <v>0</v>
      </c>
      <c r="H21" s="118"/>
      <c r="I21" s="129"/>
      <c r="J21" s="118" t="s">
        <v>264</v>
      </c>
      <c r="K21" s="118"/>
      <c r="L21" s="118"/>
      <c r="M21" s="118" t="e">
        <f t="shared" si="3"/>
        <v>#N/A</v>
      </c>
      <c r="N21" s="118">
        <v>750</v>
      </c>
      <c r="O21" s="118">
        <v>4</v>
      </c>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DU21" s="118"/>
      <c r="DV21" s="118"/>
      <c r="DW21" s="118"/>
      <c r="DX21" s="118"/>
      <c r="DY21" s="118"/>
      <c r="DZ21" s="118"/>
      <c r="EA21" s="118"/>
      <c r="EB21" s="118"/>
      <c r="EC21" s="118"/>
      <c r="ED21" s="118"/>
      <c r="EE21" s="118"/>
      <c r="EF21" s="118"/>
      <c r="EG21" s="118"/>
      <c r="EH21" s="118"/>
      <c r="EI21" s="118"/>
      <c r="EJ21" s="118"/>
      <c r="EK21" s="118"/>
      <c r="EL21" s="118"/>
      <c r="EM21" s="118"/>
      <c r="EN21" s="118"/>
      <c r="EO21" s="118"/>
      <c r="EP21" s="118"/>
      <c r="EQ21" s="118"/>
      <c r="ER21" s="118"/>
      <c r="ES21" s="118"/>
      <c r="ET21" s="118"/>
      <c r="EU21" s="118"/>
      <c r="EV21" s="118"/>
      <c r="EW21" s="118"/>
      <c r="EX21" s="118"/>
      <c r="EY21" s="118"/>
      <c r="EZ21" s="118"/>
      <c r="FA21" s="118"/>
      <c r="FB21" s="118"/>
      <c r="FC21" s="118"/>
      <c r="FD21" s="118"/>
      <c r="FE21" s="118"/>
      <c r="FF21" s="118"/>
      <c r="FG21" s="118"/>
      <c r="FH21" s="118"/>
      <c r="FI21" s="118"/>
      <c r="FJ21" s="118"/>
      <c r="FK21" s="118"/>
      <c r="FL21" s="118"/>
      <c r="FM21" s="118"/>
      <c r="FN21" s="118"/>
      <c r="FO21" s="118"/>
      <c r="FP21" s="118"/>
      <c r="FQ21" s="118"/>
      <c r="FR21" s="118"/>
      <c r="FS21" s="118"/>
      <c r="FT21" s="118"/>
      <c r="FU21" s="118"/>
      <c r="FV21" s="118"/>
      <c r="FW21" s="118"/>
      <c r="FX21" s="118"/>
      <c r="FY21" s="118"/>
      <c r="FZ21" s="118"/>
      <c r="GA21" s="118"/>
      <c r="GB21" s="118"/>
      <c r="GC21" s="118"/>
      <c r="GD21" s="118"/>
      <c r="GE21" s="118"/>
      <c r="GF21" s="118"/>
      <c r="GG21" s="118"/>
      <c r="GH21" s="118"/>
      <c r="GI21" s="118"/>
      <c r="GJ21" s="118"/>
      <c r="GK21" s="118"/>
      <c r="GL21" s="118"/>
      <c r="GM21" s="118"/>
      <c r="GN21" s="118"/>
      <c r="GO21" s="118"/>
      <c r="GP21" s="118"/>
      <c r="GQ21" s="118"/>
      <c r="GR21" s="118"/>
      <c r="GS21" s="118"/>
      <c r="GT21" s="118"/>
      <c r="GU21" s="118"/>
      <c r="GV21" s="118"/>
      <c r="GW21" s="118"/>
      <c r="GX21" s="118"/>
      <c r="GY21" s="118"/>
      <c r="GZ21" s="118"/>
      <c r="HA21" s="118"/>
      <c r="HB21" s="118"/>
      <c r="HC21" s="118"/>
      <c r="HD21" s="118"/>
      <c r="HE21" s="118"/>
      <c r="HF21" s="118"/>
      <c r="HG21" s="118"/>
      <c r="HH21" s="118"/>
      <c r="HI21" s="118"/>
    </row>
    <row r="22" s="4" customFormat="1" ht="23.15" customHeight="1" spans="1:217">
      <c r="A22" s="109" t="str">
        <f t="shared" si="0"/>
        <v>201</v>
      </c>
      <c r="B22" s="109" t="str">
        <f t="shared" si="1"/>
        <v>20111</v>
      </c>
      <c r="C22" s="63">
        <v>2011101</v>
      </c>
      <c r="D22" s="16" t="s">
        <v>248</v>
      </c>
      <c r="E22" s="61">
        <f t="shared" si="2"/>
        <v>110</v>
      </c>
      <c r="F22" s="125">
        <v>110</v>
      </c>
      <c r="G22" s="126">
        <v>0</v>
      </c>
      <c r="H22" s="118"/>
      <c r="I22" s="129"/>
      <c r="J22" s="118"/>
      <c r="K22" s="118">
        <v>2010601</v>
      </c>
      <c r="L22" s="118" t="s">
        <v>248</v>
      </c>
      <c r="M22" s="118" t="str">
        <f t="shared" si="3"/>
        <v>      行政运行</v>
      </c>
      <c r="N22" s="118">
        <v>247</v>
      </c>
      <c r="O22" s="118">
        <v>0</v>
      </c>
      <c r="P22" s="118"/>
      <c r="Q22" s="118"/>
      <c r="R22" s="118"/>
      <c r="S22" s="118"/>
      <c r="T22" s="118"/>
      <c r="U22" s="118"/>
      <c r="V22" s="118"/>
      <c r="W22" s="118"/>
      <c r="X22" s="118"/>
      <c r="Y22" s="118"/>
      <c r="Z22" s="118"/>
      <c r="AA22" s="118"/>
      <c r="AB22" s="118"/>
      <c r="AC22" s="118"/>
      <c r="AD22" s="118"/>
      <c r="AE22" s="118"/>
      <c r="AF22" s="118"/>
      <c r="AG22" s="118"/>
      <c r="AH22" s="118"/>
      <c r="AI22" s="118"/>
      <c r="AJ22" s="118"/>
      <c r="AK22" s="118"/>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18"/>
      <c r="BH22" s="118"/>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118"/>
      <c r="DT22" s="118"/>
      <c r="DU22" s="118"/>
      <c r="DV22" s="118"/>
      <c r="DW22" s="118"/>
      <c r="DX22" s="118"/>
      <c r="DY22" s="118"/>
      <c r="DZ22" s="118"/>
      <c r="EA22" s="118"/>
      <c r="EB22" s="118"/>
      <c r="EC22" s="118"/>
      <c r="ED22" s="118"/>
      <c r="EE22" s="118"/>
      <c r="EF22" s="118"/>
      <c r="EG22" s="118"/>
      <c r="EH22" s="118"/>
      <c r="EI22" s="118"/>
      <c r="EJ22" s="118"/>
      <c r="EK22" s="118"/>
      <c r="EL22" s="118"/>
      <c r="EM22" s="118"/>
      <c r="EN22" s="118"/>
      <c r="EO22" s="118"/>
      <c r="EP22" s="118"/>
      <c r="EQ22" s="118"/>
      <c r="ER22" s="118"/>
      <c r="ES22" s="118"/>
      <c r="ET22" s="118"/>
      <c r="EU22" s="118"/>
      <c r="EV22" s="118"/>
      <c r="EW22" s="118"/>
      <c r="EX22" s="118"/>
      <c r="EY22" s="118"/>
      <c r="EZ22" s="118"/>
      <c r="FA22" s="118"/>
      <c r="FB22" s="118"/>
      <c r="FC22" s="118"/>
      <c r="FD22" s="118"/>
      <c r="FE22" s="118"/>
      <c r="FF22" s="118"/>
      <c r="FG22" s="118"/>
      <c r="FH22" s="118"/>
      <c r="FI22" s="118"/>
      <c r="FJ22" s="118"/>
      <c r="FK22" s="118"/>
      <c r="FL22" s="118"/>
      <c r="FM22" s="118"/>
      <c r="FN22" s="118"/>
      <c r="FO22" s="118"/>
      <c r="FP22" s="118"/>
      <c r="FQ22" s="118"/>
      <c r="FR22" s="118"/>
      <c r="FS22" s="118"/>
      <c r="FT22" s="118"/>
      <c r="FU22" s="118"/>
      <c r="FV22" s="118"/>
      <c r="FW22" s="118"/>
      <c r="FX22" s="118"/>
      <c r="FY22" s="118"/>
      <c r="FZ22" s="118"/>
      <c r="GA22" s="118"/>
      <c r="GB22" s="118"/>
      <c r="GC22" s="118"/>
      <c r="GD22" s="118"/>
      <c r="GE22" s="118"/>
      <c r="GF22" s="118"/>
      <c r="GG22" s="118"/>
      <c r="GH22" s="118"/>
      <c r="GI22" s="118"/>
      <c r="GJ22" s="118"/>
      <c r="GK22" s="118"/>
      <c r="GL22" s="118"/>
      <c r="GM22" s="118"/>
      <c r="GN22" s="118"/>
      <c r="GO22" s="118"/>
      <c r="GP22" s="118"/>
      <c r="GQ22" s="118"/>
      <c r="GR22" s="118"/>
      <c r="GS22" s="118"/>
      <c r="GT22" s="118"/>
      <c r="GU22" s="118"/>
      <c r="GV22" s="118"/>
      <c r="GW22" s="118"/>
      <c r="GX22" s="118"/>
      <c r="GY22" s="118"/>
      <c r="GZ22" s="118"/>
      <c r="HA22" s="118"/>
      <c r="HB22" s="118"/>
      <c r="HC22" s="118"/>
      <c r="HD22" s="118"/>
      <c r="HE22" s="118"/>
      <c r="HF22" s="118"/>
      <c r="HG22" s="118"/>
      <c r="HH22" s="118"/>
      <c r="HI22" s="118"/>
    </row>
    <row r="23" s="4" customFormat="1" ht="23.15" customHeight="1" spans="1:217">
      <c r="A23" s="109" t="str">
        <f t="shared" si="0"/>
        <v>201</v>
      </c>
      <c r="B23" s="109" t="str">
        <f t="shared" si="1"/>
        <v>20111</v>
      </c>
      <c r="C23" s="63">
        <v>2011199</v>
      </c>
      <c r="D23" s="16" t="s">
        <v>277</v>
      </c>
      <c r="E23" s="61">
        <f t="shared" si="2"/>
        <v>101</v>
      </c>
      <c r="F23" s="125">
        <v>101</v>
      </c>
      <c r="G23" s="126">
        <v>0</v>
      </c>
      <c r="H23" s="118"/>
      <c r="I23" s="129"/>
      <c r="J23" s="118"/>
      <c r="K23" s="118">
        <v>2010602</v>
      </c>
      <c r="L23" s="118" t="s">
        <v>252</v>
      </c>
      <c r="M23" s="118" t="str">
        <f t="shared" si="3"/>
        <v>      一般行政管理事务</v>
      </c>
      <c r="N23" s="118">
        <v>11</v>
      </c>
      <c r="O23" s="118">
        <v>0</v>
      </c>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118"/>
      <c r="DT23" s="118"/>
      <c r="DU23" s="118"/>
      <c r="DV23" s="118"/>
      <c r="DW23" s="118"/>
      <c r="DX23" s="118"/>
      <c r="DY23" s="118"/>
      <c r="DZ23" s="118"/>
      <c r="EA23" s="118"/>
      <c r="EB23" s="118"/>
      <c r="EC23" s="118"/>
      <c r="ED23" s="118"/>
      <c r="EE23" s="118"/>
      <c r="EF23" s="118"/>
      <c r="EG23" s="118"/>
      <c r="EH23" s="118"/>
      <c r="EI23" s="118"/>
      <c r="EJ23" s="118"/>
      <c r="EK23" s="118"/>
      <c r="EL23" s="118"/>
      <c r="EM23" s="118"/>
      <c r="EN23" s="118"/>
      <c r="EO23" s="118"/>
      <c r="EP23" s="118"/>
      <c r="EQ23" s="118"/>
      <c r="ER23" s="118"/>
      <c r="ES23" s="118"/>
      <c r="ET23" s="118"/>
      <c r="EU23" s="118"/>
      <c r="EV23" s="118"/>
      <c r="EW23" s="118"/>
      <c r="EX23" s="118"/>
      <c r="EY23" s="118"/>
      <c r="EZ23" s="118"/>
      <c r="FA23" s="118"/>
      <c r="FB23" s="118"/>
      <c r="FC23" s="118"/>
      <c r="FD23" s="118"/>
      <c r="FE23" s="118"/>
      <c r="FF23" s="118"/>
      <c r="FG23" s="118"/>
      <c r="FH23" s="118"/>
      <c r="FI23" s="118"/>
      <c r="FJ23" s="118"/>
      <c r="FK23" s="118"/>
      <c r="FL23" s="118"/>
      <c r="FM23" s="118"/>
      <c r="FN23" s="118"/>
      <c r="FO23" s="118"/>
      <c r="FP23" s="118"/>
      <c r="FQ23" s="118"/>
      <c r="FR23" s="118"/>
      <c r="FS23" s="118"/>
      <c r="FT23" s="118"/>
      <c r="FU23" s="118"/>
      <c r="FV23" s="118"/>
      <c r="FW23" s="118"/>
      <c r="FX23" s="118"/>
      <c r="FY23" s="118"/>
      <c r="FZ23" s="118"/>
      <c r="GA23" s="118"/>
      <c r="GB23" s="118"/>
      <c r="GC23" s="118"/>
      <c r="GD23" s="118"/>
      <c r="GE23" s="118"/>
      <c r="GF23" s="118"/>
      <c r="GG23" s="118"/>
      <c r="GH23" s="118"/>
      <c r="GI23" s="118"/>
      <c r="GJ23" s="118"/>
      <c r="GK23" s="118"/>
      <c r="GL23" s="118"/>
      <c r="GM23" s="118"/>
      <c r="GN23" s="118"/>
      <c r="GO23" s="118"/>
      <c r="GP23" s="118"/>
      <c r="GQ23" s="118"/>
      <c r="GR23" s="118"/>
      <c r="GS23" s="118"/>
      <c r="GT23" s="118"/>
      <c r="GU23" s="118"/>
      <c r="GV23" s="118"/>
      <c r="GW23" s="118"/>
      <c r="GX23" s="118"/>
      <c r="GY23" s="118"/>
      <c r="GZ23" s="118"/>
      <c r="HA23" s="118"/>
      <c r="HB23" s="118"/>
      <c r="HC23" s="118"/>
      <c r="HD23" s="118"/>
      <c r="HE23" s="118"/>
      <c r="HF23" s="118"/>
      <c r="HG23" s="118"/>
      <c r="HH23" s="118"/>
      <c r="HI23" s="118"/>
    </row>
    <row r="24" s="4" customFormat="1" ht="23.15" customHeight="1" spans="1:217">
      <c r="A24" s="109" t="str">
        <f t="shared" si="0"/>
        <v>201</v>
      </c>
      <c r="B24" s="109" t="str">
        <f t="shared" si="1"/>
        <v>20113</v>
      </c>
      <c r="C24" s="63">
        <v>2011301</v>
      </c>
      <c r="D24" s="16" t="s">
        <v>248</v>
      </c>
      <c r="E24" s="61">
        <f t="shared" si="2"/>
        <v>348</v>
      </c>
      <c r="F24" s="125">
        <v>348</v>
      </c>
      <c r="G24" s="126">
        <v>0</v>
      </c>
      <c r="H24" s="118"/>
      <c r="I24" s="129"/>
      <c r="J24" s="118"/>
      <c r="K24" s="118">
        <v>2010607</v>
      </c>
      <c r="L24" s="118" t="s">
        <v>267</v>
      </c>
      <c r="M24" s="118" t="str">
        <f t="shared" si="3"/>
        <v>      信息化建设</v>
      </c>
      <c r="N24" s="118">
        <v>32</v>
      </c>
      <c r="O24" s="118">
        <v>0</v>
      </c>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c r="AZ24" s="118"/>
      <c r="BA24" s="118"/>
      <c r="BB24" s="118"/>
      <c r="BC24" s="118"/>
      <c r="BD24" s="118"/>
      <c r="BE24" s="118"/>
      <c r="BF24" s="118"/>
      <c r="BG24" s="118"/>
      <c r="BH24" s="118"/>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118"/>
      <c r="DT24" s="118"/>
      <c r="DU24" s="118"/>
      <c r="DV24" s="118"/>
      <c r="DW24" s="118"/>
      <c r="DX24" s="118"/>
      <c r="DY24" s="118"/>
      <c r="DZ24" s="118"/>
      <c r="EA24" s="118"/>
      <c r="EB24" s="118"/>
      <c r="EC24" s="118"/>
      <c r="ED24" s="118"/>
      <c r="EE24" s="118"/>
      <c r="EF24" s="118"/>
      <c r="EG24" s="118"/>
      <c r="EH24" s="118"/>
      <c r="EI24" s="118"/>
      <c r="EJ24" s="118"/>
      <c r="EK24" s="118"/>
      <c r="EL24" s="118"/>
      <c r="EM24" s="118"/>
      <c r="EN24" s="118"/>
      <c r="EO24" s="118"/>
      <c r="EP24" s="118"/>
      <c r="EQ24" s="118"/>
      <c r="ER24" s="118"/>
      <c r="ES24" s="118"/>
      <c r="ET24" s="118"/>
      <c r="EU24" s="118"/>
      <c r="EV24" s="118"/>
      <c r="EW24" s="118"/>
      <c r="EX24" s="118"/>
      <c r="EY24" s="118"/>
      <c r="EZ24" s="118"/>
      <c r="FA24" s="118"/>
      <c r="FB24" s="118"/>
      <c r="FC24" s="118"/>
      <c r="FD24" s="118"/>
      <c r="FE24" s="118"/>
      <c r="FF24" s="118"/>
      <c r="FG24" s="118"/>
      <c r="FH24" s="118"/>
      <c r="FI24" s="118"/>
      <c r="FJ24" s="118"/>
      <c r="FK24" s="118"/>
      <c r="FL24" s="118"/>
      <c r="FM24" s="118"/>
      <c r="FN24" s="118"/>
      <c r="FO24" s="118"/>
      <c r="FP24" s="118"/>
      <c r="FQ24" s="118"/>
      <c r="FR24" s="118"/>
      <c r="FS24" s="118"/>
      <c r="FT24" s="118"/>
      <c r="FU24" s="118"/>
      <c r="FV24" s="118"/>
      <c r="FW24" s="118"/>
      <c r="FX24" s="118"/>
      <c r="FY24" s="118"/>
      <c r="FZ24" s="118"/>
      <c r="GA24" s="118"/>
      <c r="GB24" s="118"/>
      <c r="GC24" s="118"/>
      <c r="GD24" s="118"/>
      <c r="GE24" s="118"/>
      <c r="GF24" s="118"/>
      <c r="GG24" s="118"/>
      <c r="GH24" s="118"/>
      <c r="GI24" s="118"/>
      <c r="GJ24" s="118"/>
      <c r="GK24" s="118"/>
      <c r="GL24" s="118"/>
      <c r="GM24" s="118"/>
      <c r="GN24" s="118"/>
      <c r="GO24" s="118"/>
      <c r="GP24" s="118"/>
      <c r="GQ24" s="118"/>
      <c r="GR24" s="118"/>
      <c r="GS24" s="118"/>
      <c r="GT24" s="118"/>
      <c r="GU24" s="118"/>
      <c r="GV24" s="118"/>
      <c r="GW24" s="118"/>
      <c r="GX24" s="118"/>
      <c r="GY24" s="118"/>
      <c r="GZ24" s="118"/>
      <c r="HA24" s="118"/>
      <c r="HB24" s="118"/>
      <c r="HC24" s="118"/>
      <c r="HD24" s="118"/>
      <c r="HE24" s="118"/>
      <c r="HF24" s="118"/>
      <c r="HG24" s="118"/>
      <c r="HH24" s="118"/>
      <c r="HI24" s="118"/>
    </row>
    <row r="25" s="4" customFormat="1" ht="23.15" customHeight="1" spans="1:217">
      <c r="A25" s="109" t="str">
        <f t="shared" si="0"/>
        <v>201</v>
      </c>
      <c r="B25" s="109" t="str">
        <f t="shared" si="1"/>
        <v>20113</v>
      </c>
      <c r="C25" s="63">
        <v>2011308</v>
      </c>
      <c r="D25" s="16" t="s">
        <v>281</v>
      </c>
      <c r="E25" s="61">
        <f t="shared" si="2"/>
        <v>560</v>
      </c>
      <c r="F25" s="125">
        <v>560</v>
      </c>
      <c r="G25" s="126">
        <v>0</v>
      </c>
      <c r="H25" s="118"/>
      <c r="I25" s="129"/>
      <c r="J25" s="118"/>
      <c r="K25" s="118">
        <v>2010608</v>
      </c>
      <c r="L25" s="118" t="s">
        <v>268</v>
      </c>
      <c r="M25" s="118" t="str">
        <f t="shared" si="3"/>
        <v>      财政委托业务支出</v>
      </c>
      <c r="N25" s="118">
        <v>460</v>
      </c>
      <c r="O25" s="118">
        <v>0</v>
      </c>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8"/>
      <c r="AR25" s="118"/>
      <c r="AS25" s="118"/>
      <c r="AT25" s="118"/>
      <c r="AU25" s="118"/>
      <c r="AV25" s="118"/>
      <c r="AW25" s="118"/>
      <c r="AX25" s="118"/>
      <c r="AY25" s="118"/>
      <c r="AZ25" s="118"/>
      <c r="BA25" s="118"/>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118"/>
      <c r="DT25" s="118"/>
      <c r="DU25" s="118"/>
      <c r="DV25" s="118"/>
      <c r="DW25" s="118"/>
      <c r="DX25" s="118"/>
      <c r="DY25" s="118"/>
      <c r="DZ25" s="118"/>
      <c r="EA25" s="118"/>
      <c r="EB25" s="118"/>
      <c r="EC25" s="118"/>
      <c r="ED25" s="118"/>
      <c r="EE25" s="118"/>
      <c r="EF25" s="118"/>
      <c r="EG25" s="118"/>
      <c r="EH25" s="118"/>
      <c r="EI25" s="118"/>
      <c r="EJ25" s="118"/>
      <c r="EK25" s="118"/>
      <c r="EL25" s="118"/>
      <c r="EM25" s="118"/>
      <c r="EN25" s="118"/>
      <c r="EO25" s="118"/>
      <c r="EP25" s="118"/>
      <c r="EQ25" s="118"/>
      <c r="ER25" s="118"/>
      <c r="ES25" s="118"/>
      <c r="ET25" s="118"/>
      <c r="EU25" s="118"/>
      <c r="EV25" s="118"/>
      <c r="EW25" s="118"/>
      <c r="EX25" s="118"/>
      <c r="EY25" s="118"/>
      <c r="EZ25" s="118"/>
      <c r="FA25" s="118"/>
      <c r="FB25" s="118"/>
      <c r="FC25" s="118"/>
      <c r="FD25" s="118"/>
      <c r="FE25" s="118"/>
      <c r="FF25" s="118"/>
      <c r="FG25" s="118"/>
      <c r="FH25" s="118"/>
      <c r="FI25" s="118"/>
      <c r="FJ25" s="118"/>
      <c r="FK25" s="118"/>
      <c r="FL25" s="118"/>
      <c r="FM25" s="118"/>
      <c r="FN25" s="118"/>
      <c r="FO25" s="118"/>
      <c r="FP25" s="118"/>
      <c r="FQ25" s="118"/>
      <c r="FR25" s="118"/>
      <c r="FS25" s="118"/>
      <c r="FT25" s="118"/>
      <c r="FU25" s="118"/>
      <c r="FV25" s="118"/>
      <c r="FW25" s="118"/>
      <c r="FX25" s="118"/>
      <c r="FY25" s="118"/>
      <c r="FZ25" s="118"/>
      <c r="GA25" s="118"/>
      <c r="GB25" s="118"/>
      <c r="GC25" s="118"/>
      <c r="GD25" s="118"/>
      <c r="GE25" s="118"/>
      <c r="GF25" s="118"/>
      <c r="GG25" s="118"/>
      <c r="GH25" s="118"/>
      <c r="GI25" s="118"/>
      <c r="GJ25" s="118"/>
      <c r="GK25" s="118"/>
      <c r="GL25" s="118"/>
      <c r="GM25" s="118"/>
      <c r="GN25" s="118"/>
      <c r="GO25" s="118"/>
      <c r="GP25" s="118"/>
      <c r="GQ25" s="118"/>
      <c r="GR25" s="118"/>
      <c r="GS25" s="118"/>
      <c r="GT25" s="118"/>
      <c r="GU25" s="118"/>
      <c r="GV25" s="118"/>
      <c r="GW25" s="118"/>
      <c r="GX25" s="118"/>
      <c r="GY25" s="118"/>
      <c r="GZ25" s="118"/>
      <c r="HA25" s="118"/>
      <c r="HB25" s="118"/>
      <c r="HC25" s="118"/>
      <c r="HD25" s="118"/>
      <c r="HE25" s="118"/>
      <c r="HF25" s="118"/>
      <c r="HG25" s="118"/>
      <c r="HH25" s="118"/>
      <c r="HI25" s="118"/>
    </row>
    <row r="26" s="4" customFormat="1" ht="23.15" customHeight="1" spans="1:217">
      <c r="A26" s="109" t="str">
        <f t="shared" si="0"/>
        <v>201</v>
      </c>
      <c r="B26" s="109" t="str">
        <f t="shared" si="1"/>
        <v>20113</v>
      </c>
      <c r="C26" s="63">
        <v>2011399</v>
      </c>
      <c r="D26" s="16" t="s">
        <v>282</v>
      </c>
      <c r="E26" s="61">
        <f t="shared" si="2"/>
        <v>500</v>
      </c>
      <c r="F26" s="125">
        <v>500</v>
      </c>
      <c r="G26" s="126">
        <v>0</v>
      </c>
      <c r="H26" s="118"/>
      <c r="I26" s="129"/>
      <c r="J26" s="118"/>
      <c r="K26" s="118">
        <v>2010699</v>
      </c>
      <c r="L26" s="118" t="s">
        <v>269</v>
      </c>
      <c r="M26" s="118" t="str">
        <f t="shared" si="3"/>
        <v>      其他财政事务支出</v>
      </c>
      <c r="N26" s="118">
        <v>0</v>
      </c>
      <c r="O26" s="118">
        <v>4</v>
      </c>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8"/>
      <c r="AV26" s="118"/>
      <c r="AW26" s="118"/>
      <c r="AX26" s="118"/>
      <c r="AY26" s="118"/>
      <c r="AZ26" s="118"/>
      <c r="BA26" s="118"/>
      <c r="BB26" s="118"/>
      <c r="BC26" s="118"/>
      <c r="BD26" s="118"/>
      <c r="BE26" s="118"/>
      <c r="BF26" s="118"/>
      <c r="BG26" s="118"/>
      <c r="BH26" s="118"/>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118"/>
      <c r="DT26" s="118"/>
      <c r="DU26" s="118"/>
      <c r="DV26" s="118"/>
      <c r="DW26" s="118"/>
      <c r="DX26" s="118"/>
      <c r="DY26" s="118"/>
      <c r="DZ26" s="118"/>
      <c r="EA26" s="118"/>
      <c r="EB26" s="118"/>
      <c r="EC26" s="118"/>
      <c r="ED26" s="118"/>
      <c r="EE26" s="118"/>
      <c r="EF26" s="118"/>
      <c r="EG26" s="118"/>
      <c r="EH26" s="118"/>
      <c r="EI26" s="118"/>
      <c r="EJ26" s="118"/>
      <c r="EK26" s="118"/>
      <c r="EL26" s="118"/>
      <c r="EM26" s="118"/>
      <c r="EN26" s="118"/>
      <c r="EO26" s="118"/>
      <c r="EP26" s="118"/>
      <c r="EQ26" s="118"/>
      <c r="ER26" s="118"/>
      <c r="ES26" s="118"/>
      <c r="ET26" s="118"/>
      <c r="EU26" s="118"/>
      <c r="EV26" s="118"/>
      <c r="EW26" s="118"/>
      <c r="EX26" s="118"/>
      <c r="EY26" s="118"/>
      <c r="EZ26" s="118"/>
      <c r="FA26" s="118"/>
      <c r="FB26" s="118"/>
      <c r="FC26" s="118"/>
      <c r="FD26" s="118"/>
      <c r="FE26" s="118"/>
      <c r="FF26" s="118"/>
      <c r="FG26" s="118"/>
      <c r="FH26" s="118"/>
      <c r="FI26" s="118"/>
      <c r="FJ26" s="118"/>
      <c r="FK26" s="118"/>
      <c r="FL26" s="118"/>
      <c r="FM26" s="118"/>
      <c r="FN26" s="118"/>
      <c r="FO26" s="118"/>
      <c r="FP26" s="118"/>
      <c r="FQ26" s="118"/>
      <c r="FR26" s="118"/>
      <c r="FS26" s="118"/>
      <c r="FT26" s="118"/>
      <c r="FU26" s="118"/>
      <c r="FV26" s="118"/>
      <c r="FW26" s="118"/>
      <c r="FX26" s="118"/>
      <c r="FY26" s="118"/>
      <c r="FZ26" s="118"/>
      <c r="GA26" s="118"/>
      <c r="GB26" s="118"/>
      <c r="GC26" s="118"/>
      <c r="GD26" s="118"/>
      <c r="GE26" s="118"/>
      <c r="GF26" s="118"/>
      <c r="GG26" s="118"/>
      <c r="GH26" s="118"/>
      <c r="GI26" s="118"/>
      <c r="GJ26" s="118"/>
      <c r="GK26" s="118"/>
      <c r="GL26" s="118"/>
      <c r="GM26" s="118"/>
      <c r="GN26" s="118"/>
      <c r="GO26" s="118"/>
      <c r="GP26" s="118"/>
      <c r="GQ26" s="118"/>
      <c r="GR26" s="118"/>
      <c r="GS26" s="118"/>
      <c r="GT26" s="118"/>
      <c r="GU26" s="118"/>
      <c r="GV26" s="118"/>
      <c r="GW26" s="118"/>
      <c r="GX26" s="118"/>
      <c r="GY26" s="118"/>
      <c r="GZ26" s="118"/>
      <c r="HA26" s="118"/>
      <c r="HB26" s="118"/>
      <c r="HC26" s="118"/>
      <c r="HD26" s="118"/>
      <c r="HE26" s="118"/>
      <c r="HF26" s="118"/>
      <c r="HG26" s="118"/>
      <c r="HH26" s="118"/>
      <c r="HI26" s="118"/>
    </row>
    <row r="27" s="4" customFormat="1" ht="23.15" customHeight="1" spans="1:217">
      <c r="A27" s="109" t="str">
        <f t="shared" si="0"/>
        <v>201</v>
      </c>
      <c r="B27" s="109" t="str">
        <f t="shared" si="1"/>
        <v>20129</v>
      </c>
      <c r="C27" s="63">
        <v>2012906</v>
      </c>
      <c r="D27" s="16" t="s">
        <v>286</v>
      </c>
      <c r="E27" s="61">
        <f t="shared" si="2"/>
        <v>156</v>
      </c>
      <c r="F27" s="125">
        <v>156</v>
      </c>
      <c r="G27" s="126">
        <v>0</v>
      </c>
      <c r="H27" s="118"/>
      <c r="I27" s="129"/>
      <c r="J27" s="118" t="s">
        <v>270</v>
      </c>
      <c r="K27" s="118"/>
      <c r="L27" s="118"/>
      <c r="M27" s="118" t="e">
        <f t="shared" si="3"/>
        <v>#N/A</v>
      </c>
      <c r="N27" s="118">
        <v>3000</v>
      </c>
      <c r="O27" s="118">
        <v>0</v>
      </c>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118"/>
      <c r="AM27" s="118"/>
      <c r="AN27" s="118"/>
      <c r="AO27" s="118"/>
      <c r="AP27" s="118"/>
      <c r="AQ27" s="118"/>
      <c r="AR27" s="118"/>
      <c r="AS27" s="118"/>
      <c r="AT27" s="118"/>
      <c r="AU27" s="118"/>
      <c r="AV27" s="118"/>
      <c r="AW27" s="118"/>
      <c r="AX27" s="118"/>
      <c r="AY27" s="118"/>
      <c r="AZ27" s="118"/>
      <c r="BA27" s="118"/>
      <c r="BB27" s="118"/>
      <c r="BC27" s="118"/>
      <c r="BD27" s="118"/>
      <c r="BE27" s="118"/>
      <c r="BF27" s="118"/>
      <c r="BG27" s="118"/>
      <c r="BH27" s="118"/>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118"/>
      <c r="DT27" s="118"/>
      <c r="DU27" s="118"/>
      <c r="DV27" s="118"/>
      <c r="DW27" s="118"/>
      <c r="DX27" s="118"/>
      <c r="DY27" s="118"/>
      <c r="DZ27" s="118"/>
      <c r="EA27" s="118"/>
      <c r="EB27" s="118"/>
      <c r="EC27" s="118"/>
      <c r="ED27" s="118"/>
      <c r="EE27" s="118"/>
      <c r="EF27" s="118"/>
      <c r="EG27" s="118"/>
      <c r="EH27" s="118"/>
      <c r="EI27" s="118"/>
      <c r="EJ27" s="118"/>
      <c r="EK27" s="118"/>
      <c r="EL27" s="118"/>
      <c r="EM27" s="118"/>
      <c r="EN27" s="118"/>
      <c r="EO27" s="118"/>
      <c r="EP27" s="118"/>
      <c r="EQ27" s="118"/>
      <c r="ER27" s="118"/>
      <c r="ES27" s="118"/>
      <c r="ET27" s="118"/>
      <c r="EU27" s="118"/>
      <c r="EV27" s="118"/>
      <c r="EW27" s="118"/>
      <c r="EX27" s="118"/>
      <c r="EY27" s="118"/>
      <c r="EZ27" s="118"/>
      <c r="FA27" s="118"/>
      <c r="FB27" s="118"/>
      <c r="FC27" s="118"/>
      <c r="FD27" s="118"/>
      <c r="FE27" s="118"/>
      <c r="FF27" s="118"/>
      <c r="FG27" s="118"/>
      <c r="FH27" s="118"/>
      <c r="FI27" s="118"/>
      <c r="FJ27" s="118"/>
      <c r="FK27" s="118"/>
      <c r="FL27" s="118"/>
      <c r="FM27" s="118"/>
      <c r="FN27" s="118"/>
      <c r="FO27" s="118"/>
      <c r="FP27" s="118"/>
      <c r="FQ27" s="118"/>
      <c r="FR27" s="118"/>
      <c r="FS27" s="118"/>
      <c r="FT27" s="118"/>
      <c r="FU27" s="118"/>
      <c r="FV27" s="118"/>
      <c r="FW27" s="118"/>
      <c r="FX27" s="118"/>
      <c r="FY27" s="118"/>
      <c r="FZ27" s="118"/>
      <c r="GA27" s="118"/>
      <c r="GB27" s="118"/>
      <c r="GC27" s="118"/>
      <c r="GD27" s="118"/>
      <c r="GE27" s="118"/>
      <c r="GF27" s="118"/>
      <c r="GG27" s="118"/>
      <c r="GH27" s="118"/>
      <c r="GI27" s="118"/>
      <c r="GJ27" s="118"/>
      <c r="GK27" s="118"/>
      <c r="GL27" s="118"/>
      <c r="GM27" s="118"/>
      <c r="GN27" s="118"/>
      <c r="GO27" s="118"/>
      <c r="GP27" s="118"/>
      <c r="GQ27" s="118"/>
      <c r="GR27" s="118"/>
      <c r="GS27" s="118"/>
      <c r="GT27" s="118"/>
      <c r="GU27" s="118"/>
      <c r="GV27" s="118"/>
      <c r="GW27" s="118"/>
      <c r="GX27" s="118"/>
      <c r="GY27" s="118"/>
      <c r="GZ27" s="118"/>
      <c r="HA27" s="118"/>
      <c r="HB27" s="118"/>
      <c r="HC27" s="118"/>
      <c r="HD27" s="118"/>
      <c r="HE27" s="118"/>
      <c r="HF27" s="118"/>
      <c r="HG27" s="118"/>
      <c r="HH27" s="118"/>
      <c r="HI27" s="118"/>
    </row>
    <row r="28" s="4" customFormat="1" ht="23.15" customHeight="1" spans="1:217">
      <c r="A28" s="109" t="str">
        <f t="shared" si="0"/>
        <v>201</v>
      </c>
      <c r="B28" s="109" t="str">
        <f t="shared" si="1"/>
        <v>20129</v>
      </c>
      <c r="C28" s="63">
        <v>2012999</v>
      </c>
      <c r="D28" s="16" t="s">
        <v>287</v>
      </c>
      <c r="E28" s="61">
        <f t="shared" si="2"/>
        <v>52</v>
      </c>
      <c r="F28" s="125">
        <v>52</v>
      </c>
      <c r="G28" s="126">
        <v>0</v>
      </c>
      <c r="H28" s="118"/>
      <c r="I28" s="129"/>
      <c r="J28" s="118"/>
      <c r="K28" s="118">
        <v>2010701</v>
      </c>
      <c r="L28" s="118" t="s">
        <v>248</v>
      </c>
      <c r="M28" s="118" t="str">
        <f t="shared" si="3"/>
        <v>      行政运行</v>
      </c>
      <c r="N28" s="118">
        <v>3000</v>
      </c>
      <c r="O28" s="118">
        <v>0</v>
      </c>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8"/>
      <c r="AQ28" s="118"/>
      <c r="AR28" s="118"/>
      <c r="AS28" s="118"/>
      <c r="AT28" s="118"/>
      <c r="AU28" s="118"/>
      <c r="AV28" s="118"/>
      <c r="AW28" s="118"/>
      <c r="AX28" s="118"/>
      <c r="AY28" s="118"/>
      <c r="AZ28" s="118"/>
      <c r="BA28" s="118"/>
      <c r="BB28" s="118"/>
      <c r="BC28" s="118"/>
      <c r="BD28" s="118"/>
      <c r="BE28" s="118"/>
      <c r="BF28" s="118"/>
      <c r="BG28" s="118"/>
      <c r="BH28" s="118"/>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118"/>
      <c r="DT28" s="118"/>
      <c r="DU28" s="118"/>
      <c r="DV28" s="118"/>
      <c r="DW28" s="118"/>
      <c r="DX28" s="118"/>
      <c r="DY28" s="118"/>
      <c r="DZ28" s="118"/>
      <c r="EA28" s="118"/>
      <c r="EB28" s="118"/>
      <c r="EC28" s="118"/>
      <c r="ED28" s="118"/>
      <c r="EE28" s="118"/>
      <c r="EF28" s="118"/>
      <c r="EG28" s="118"/>
      <c r="EH28" s="118"/>
      <c r="EI28" s="118"/>
      <c r="EJ28" s="118"/>
      <c r="EK28" s="118"/>
      <c r="EL28" s="118"/>
      <c r="EM28" s="118"/>
      <c r="EN28" s="118"/>
      <c r="EO28" s="118"/>
      <c r="EP28" s="118"/>
      <c r="EQ28" s="118"/>
      <c r="ER28" s="118"/>
      <c r="ES28" s="118"/>
      <c r="ET28" s="118"/>
      <c r="EU28" s="118"/>
      <c r="EV28" s="118"/>
      <c r="EW28" s="118"/>
      <c r="EX28" s="118"/>
      <c r="EY28" s="118"/>
      <c r="EZ28" s="118"/>
      <c r="FA28" s="118"/>
      <c r="FB28" s="118"/>
      <c r="FC28" s="118"/>
      <c r="FD28" s="118"/>
      <c r="FE28" s="118"/>
      <c r="FF28" s="118"/>
      <c r="FG28" s="118"/>
      <c r="FH28" s="118"/>
      <c r="FI28" s="118"/>
      <c r="FJ28" s="118"/>
      <c r="FK28" s="118"/>
      <c r="FL28" s="118"/>
      <c r="FM28" s="118"/>
      <c r="FN28" s="118"/>
      <c r="FO28" s="118"/>
      <c r="FP28" s="118"/>
      <c r="FQ28" s="118"/>
      <c r="FR28" s="118"/>
      <c r="FS28" s="118"/>
      <c r="FT28" s="118"/>
      <c r="FU28" s="118"/>
      <c r="FV28" s="118"/>
      <c r="FW28" s="118"/>
      <c r="FX28" s="118"/>
      <c r="FY28" s="118"/>
      <c r="FZ28" s="118"/>
      <c r="GA28" s="118"/>
      <c r="GB28" s="118"/>
      <c r="GC28" s="118"/>
      <c r="GD28" s="118"/>
      <c r="GE28" s="118"/>
      <c r="GF28" s="118"/>
      <c r="GG28" s="118"/>
      <c r="GH28" s="118"/>
      <c r="GI28" s="118"/>
      <c r="GJ28" s="118"/>
      <c r="GK28" s="118"/>
      <c r="GL28" s="118"/>
      <c r="GM28" s="118"/>
      <c r="GN28" s="118"/>
      <c r="GO28" s="118"/>
      <c r="GP28" s="118"/>
      <c r="GQ28" s="118"/>
      <c r="GR28" s="118"/>
      <c r="GS28" s="118"/>
      <c r="GT28" s="118"/>
      <c r="GU28" s="118"/>
      <c r="GV28" s="118"/>
      <c r="GW28" s="118"/>
      <c r="GX28" s="118"/>
      <c r="GY28" s="118"/>
      <c r="GZ28" s="118"/>
      <c r="HA28" s="118"/>
      <c r="HB28" s="118"/>
      <c r="HC28" s="118"/>
      <c r="HD28" s="118"/>
      <c r="HE28" s="118"/>
      <c r="HF28" s="118"/>
      <c r="HG28" s="118"/>
      <c r="HH28" s="118"/>
      <c r="HI28" s="118"/>
    </row>
    <row r="29" s="4" customFormat="1" ht="23.15" customHeight="1" spans="1:217">
      <c r="A29" s="109" t="str">
        <f t="shared" si="0"/>
        <v>201</v>
      </c>
      <c r="B29" s="109" t="str">
        <f t="shared" si="1"/>
        <v>20132</v>
      </c>
      <c r="C29" s="63">
        <v>2013299</v>
      </c>
      <c r="D29" s="16" t="s">
        <v>291</v>
      </c>
      <c r="E29" s="61">
        <f t="shared" si="2"/>
        <v>927</v>
      </c>
      <c r="F29" s="125">
        <v>927</v>
      </c>
      <c r="G29" s="126">
        <v>0</v>
      </c>
      <c r="H29" s="118"/>
      <c r="I29" s="129"/>
      <c r="J29" s="118" t="s">
        <v>274</v>
      </c>
      <c r="K29" s="118"/>
      <c r="L29" s="118"/>
      <c r="M29" s="118" t="e">
        <f t="shared" si="3"/>
        <v>#N/A</v>
      </c>
      <c r="N29" s="118">
        <v>211</v>
      </c>
      <c r="O29" s="118">
        <v>0</v>
      </c>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8"/>
      <c r="AV29" s="118"/>
      <c r="AW29" s="118"/>
      <c r="AX29" s="118"/>
      <c r="AY29" s="118"/>
      <c r="AZ29" s="118"/>
      <c r="BA29" s="118"/>
      <c r="BB29" s="118"/>
      <c r="BC29" s="118"/>
      <c r="BD29" s="118"/>
      <c r="BE29" s="118"/>
      <c r="BF29" s="118"/>
      <c r="BG29" s="118"/>
      <c r="BH29" s="118"/>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118"/>
      <c r="DT29" s="118"/>
      <c r="DU29" s="118"/>
      <c r="DV29" s="118"/>
      <c r="DW29" s="118"/>
      <c r="DX29" s="118"/>
      <c r="DY29" s="118"/>
      <c r="DZ29" s="118"/>
      <c r="EA29" s="118"/>
      <c r="EB29" s="118"/>
      <c r="EC29" s="118"/>
      <c r="ED29" s="118"/>
      <c r="EE29" s="118"/>
      <c r="EF29" s="118"/>
      <c r="EG29" s="118"/>
      <c r="EH29" s="118"/>
      <c r="EI29" s="118"/>
      <c r="EJ29" s="118"/>
      <c r="EK29" s="118"/>
      <c r="EL29" s="118"/>
      <c r="EM29" s="118"/>
      <c r="EN29" s="118"/>
      <c r="EO29" s="118"/>
      <c r="EP29" s="118"/>
      <c r="EQ29" s="118"/>
      <c r="ER29" s="118"/>
      <c r="ES29" s="118"/>
      <c r="ET29" s="118"/>
      <c r="EU29" s="118"/>
      <c r="EV29" s="118"/>
      <c r="EW29" s="118"/>
      <c r="EX29" s="118"/>
      <c r="EY29" s="118"/>
      <c r="EZ29" s="118"/>
      <c r="FA29" s="118"/>
      <c r="FB29" s="118"/>
      <c r="FC29" s="118"/>
      <c r="FD29" s="118"/>
      <c r="FE29" s="118"/>
      <c r="FF29" s="118"/>
      <c r="FG29" s="118"/>
      <c r="FH29" s="118"/>
      <c r="FI29" s="118"/>
      <c r="FJ29" s="118"/>
      <c r="FK29" s="118"/>
      <c r="FL29" s="118"/>
      <c r="FM29" s="118"/>
      <c r="FN29" s="118"/>
      <c r="FO29" s="118"/>
      <c r="FP29" s="118"/>
      <c r="FQ29" s="118"/>
      <c r="FR29" s="118"/>
      <c r="FS29" s="118"/>
      <c r="FT29" s="118"/>
      <c r="FU29" s="118"/>
      <c r="FV29" s="118"/>
      <c r="FW29" s="118"/>
      <c r="FX29" s="118"/>
      <c r="FY29" s="118"/>
      <c r="FZ29" s="118"/>
      <c r="GA29" s="118"/>
      <c r="GB29" s="118"/>
      <c r="GC29" s="118"/>
      <c r="GD29" s="118"/>
      <c r="GE29" s="118"/>
      <c r="GF29" s="118"/>
      <c r="GG29" s="118"/>
      <c r="GH29" s="118"/>
      <c r="GI29" s="118"/>
      <c r="GJ29" s="118"/>
      <c r="GK29" s="118"/>
      <c r="GL29" s="118"/>
      <c r="GM29" s="118"/>
      <c r="GN29" s="118"/>
      <c r="GO29" s="118"/>
      <c r="GP29" s="118"/>
      <c r="GQ29" s="118"/>
      <c r="GR29" s="118"/>
      <c r="GS29" s="118"/>
      <c r="GT29" s="118"/>
      <c r="GU29" s="118"/>
      <c r="GV29" s="118"/>
      <c r="GW29" s="118"/>
      <c r="GX29" s="118"/>
      <c r="GY29" s="118"/>
      <c r="GZ29" s="118"/>
      <c r="HA29" s="118"/>
      <c r="HB29" s="118"/>
      <c r="HC29" s="118"/>
      <c r="HD29" s="118"/>
      <c r="HE29" s="118"/>
      <c r="HF29" s="118"/>
      <c r="HG29" s="118"/>
      <c r="HH29" s="118"/>
      <c r="HI29" s="118"/>
    </row>
    <row r="30" s="4" customFormat="1" ht="23.15" customHeight="1" spans="1:217">
      <c r="A30" s="109" t="str">
        <f t="shared" si="0"/>
        <v>201</v>
      </c>
      <c r="B30" s="109" t="str">
        <f t="shared" si="1"/>
        <v>20133</v>
      </c>
      <c r="C30" s="63">
        <v>2013304</v>
      </c>
      <c r="D30" s="16" t="s">
        <v>295</v>
      </c>
      <c r="E30" s="61">
        <f t="shared" si="2"/>
        <v>278</v>
      </c>
      <c r="F30" s="125">
        <v>278</v>
      </c>
      <c r="G30" s="126">
        <v>0</v>
      </c>
      <c r="H30" s="118"/>
      <c r="I30" s="129"/>
      <c r="J30" s="118"/>
      <c r="K30" s="118">
        <v>2011101</v>
      </c>
      <c r="L30" s="118" t="s">
        <v>248</v>
      </c>
      <c r="M30" s="118" t="str">
        <f t="shared" si="3"/>
        <v>      行政运行</v>
      </c>
      <c r="N30" s="118">
        <v>110</v>
      </c>
      <c r="O30" s="118">
        <v>0</v>
      </c>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118"/>
      <c r="DT30" s="118"/>
      <c r="DU30" s="118"/>
      <c r="DV30" s="118"/>
      <c r="DW30" s="118"/>
      <c r="DX30" s="118"/>
      <c r="DY30" s="118"/>
      <c r="DZ30" s="118"/>
      <c r="EA30" s="118"/>
      <c r="EB30" s="118"/>
      <c r="EC30" s="118"/>
      <c r="ED30" s="118"/>
      <c r="EE30" s="118"/>
      <c r="EF30" s="118"/>
      <c r="EG30" s="118"/>
      <c r="EH30" s="118"/>
      <c r="EI30" s="118"/>
      <c r="EJ30" s="118"/>
      <c r="EK30" s="118"/>
      <c r="EL30" s="118"/>
      <c r="EM30" s="118"/>
      <c r="EN30" s="118"/>
      <c r="EO30" s="118"/>
      <c r="EP30" s="118"/>
      <c r="EQ30" s="118"/>
      <c r="ER30" s="118"/>
      <c r="ES30" s="118"/>
      <c r="ET30" s="118"/>
      <c r="EU30" s="118"/>
      <c r="EV30" s="118"/>
      <c r="EW30" s="118"/>
      <c r="EX30" s="118"/>
      <c r="EY30" s="118"/>
      <c r="EZ30" s="118"/>
      <c r="FA30" s="118"/>
      <c r="FB30" s="118"/>
      <c r="FC30" s="118"/>
      <c r="FD30" s="118"/>
      <c r="FE30" s="118"/>
      <c r="FF30" s="118"/>
      <c r="FG30" s="118"/>
      <c r="FH30" s="118"/>
      <c r="FI30" s="118"/>
      <c r="FJ30" s="118"/>
      <c r="FK30" s="118"/>
      <c r="FL30" s="118"/>
      <c r="FM30" s="118"/>
      <c r="FN30" s="118"/>
      <c r="FO30" s="118"/>
      <c r="FP30" s="118"/>
      <c r="FQ30" s="118"/>
      <c r="FR30" s="118"/>
      <c r="FS30" s="118"/>
      <c r="FT30" s="118"/>
      <c r="FU30" s="118"/>
      <c r="FV30" s="118"/>
      <c r="FW30" s="118"/>
      <c r="FX30" s="118"/>
      <c r="FY30" s="118"/>
      <c r="FZ30" s="118"/>
      <c r="GA30" s="118"/>
      <c r="GB30" s="118"/>
      <c r="GC30" s="118"/>
      <c r="GD30" s="118"/>
      <c r="GE30" s="118"/>
      <c r="GF30" s="118"/>
      <c r="GG30" s="118"/>
      <c r="GH30" s="118"/>
      <c r="GI30" s="118"/>
      <c r="GJ30" s="118"/>
      <c r="GK30" s="118"/>
      <c r="GL30" s="118"/>
      <c r="GM30" s="118"/>
      <c r="GN30" s="118"/>
      <c r="GO30" s="118"/>
      <c r="GP30" s="118"/>
      <c r="GQ30" s="118"/>
      <c r="GR30" s="118"/>
      <c r="GS30" s="118"/>
      <c r="GT30" s="118"/>
      <c r="GU30" s="118"/>
      <c r="GV30" s="118"/>
      <c r="GW30" s="118"/>
      <c r="GX30" s="118"/>
      <c r="GY30" s="118"/>
      <c r="GZ30" s="118"/>
      <c r="HA30" s="118"/>
      <c r="HB30" s="118"/>
      <c r="HC30" s="118"/>
      <c r="HD30" s="118"/>
      <c r="HE30" s="118"/>
      <c r="HF30" s="118"/>
      <c r="HG30" s="118"/>
      <c r="HH30" s="118"/>
      <c r="HI30" s="118"/>
    </row>
    <row r="31" s="4" customFormat="1" ht="23.15" customHeight="1" spans="1:217">
      <c r="A31" s="109" t="str">
        <f t="shared" si="0"/>
        <v>201</v>
      </c>
      <c r="B31" s="109" t="str">
        <f t="shared" si="1"/>
        <v>20136</v>
      </c>
      <c r="C31" s="63">
        <v>2013699</v>
      </c>
      <c r="D31" s="16" t="s">
        <v>299</v>
      </c>
      <c r="E31" s="61">
        <f t="shared" si="2"/>
        <v>335</v>
      </c>
      <c r="F31" s="125">
        <v>335</v>
      </c>
      <c r="G31" s="126">
        <v>0</v>
      </c>
      <c r="H31" s="118"/>
      <c r="I31" s="129"/>
      <c r="J31" s="118"/>
      <c r="K31" s="118">
        <v>2011199</v>
      </c>
      <c r="L31" s="118" t="s">
        <v>277</v>
      </c>
      <c r="M31" s="118" t="str">
        <f t="shared" si="3"/>
        <v>      其他纪检监察事务支出</v>
      </c>
      <c r="N31" s="118">
        <v>101</v>
      </c>
      <c r="O31" s="118">
        <v>0</v>
      </c>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118"/>
      <c r="DT31" s="118"/>
      <c r="DU31" s="118"/>
      <c r="DV31" s="118"/>
      <c r="DW31" s="118"/>
      <c r="DX31" s="118"/>
      <c r="DY31" s="118"/>
      <c r="DZ31" s="118"/>
      <c r="EA31" s="118"/>
      <c r="EB31" s="118"/>
      <c r="EC31" s="118"/>
      <c r="ED31" s="118"/>
      <c r="EE31" s="118"/>
      <c r="EF31" s="118"/>
      <c r="EG31" s="118"/>
      <c r="EH31" s="118"/>
      <c r="EI31" s="118"/>
      <c r="EJ31" s="118"/>
      <c r="EK31" s="118"/>
      <c r="EL31" s="118"/>
      <c r="EM31" s="118"/>
      <c r="EN31" s="118"/>
      <c r="EO31" s="118"/>
      <c r="EP31" s="118"/>
      <c r="EQ31" s="118"/>
      <c r="ER31" s="118"/>
      <c r="ES31" s="118"/>
      <c r="ET31" s="118"/>
      <c r="EU31" s="118"/>
      <c r="EV31" s="118"/>
      <c r="EW31" s="118"/>
      <c r="EX31" s="118"/>
      <c r="EY31" s="118"/>
      <c r="EZ31" s="118"/>
      <c r="FA31" s="118"/>
      <c r="FB31" s="118"/>
      <c r="FC31" s="118"/>
      <c r="FD31" s="118"/>
      <c r="FE31" s="118"/>
      <c r="FF31" s="118"/>
      <c r="FG31" s="118"/>
      <c r="FH31" s="118"/>
      <c r="FI31" s="118"/>
      <c r="FJ31" s="118"/>
      <c r="FK31" s="118"/>
      <c r="FL31" s="118"/>
      <c r="FM31" s="118"/>
      <c r="FN31" s="118"/>
      <c r="FO31" s="118"/>
      <c r="FP31" s="118"/>
      <c r="FQ31" s="118"/>
      <c r="FR31" s="118"/>
      <c r="FS31" s="118"/>
      <c r="FT31" s="118"/>
      <c r="FU31" s="118"/>
      <c r="FV31" s="118"/>
      <c r="FW31" s="118"/>
      <c r="FX31" s="118"/>
      <c r="FY31" s="118"/>
      <c r="FZ31" s="118"/>
      <c r="GA31" s="118"/>
      <c r="GB31" s="118"/>
      <c r="GC31" s="118"/>
      <c r="GD31" s="118"/>
      <c r="GE31" s="118"/>
      <c r="GF31" s="118"/>
      <c r="GG31" s="118"/>
      <c r="GH31" s="118"/>
      <c r="GI31" s="118"/>
      <c r="GJ31" s="118"/>
      <c r="GK31" s="118"/>
      <c r="GL31" s="118"/>
      <c r="GM31" s="118"/>
      <c r="GN31" s="118"/>
      <c r="GO31" s="118"/>
      <c r="GP31" s="118"/>
      <c r="GQ31" s="118"/>
      <c r="GR31" s="118"/>
      <c r="GS31" s="118"/>
      <c r="GT31" s="118"/>
      <c r="GU31" s="118"/>
      <c r="GV31" s="118"/>
      <c r="GW31" s="118"/>
      <c r="GX31" s="118"/>
      <c r="GY31" s="118"/>
      <c r="GZ31" s="118"/>
      <c r="HA31" s="118"/>
      <c r="HB31" s="118"/>
      <c r="HC31" s="118"/>
      <c r="HD31" s="118"/>
      <c r="HE31" s="118"/>
      <c r="HF31" s="118"/>
      <c r="HG31" s="118"/>
      <c r="HH31" s="118"/>
      <c r="HI31" s="118"/>
    </row>
    <row r="32" s="4" customFormat="1" ht="23.15" customHeight="1" spans="1:217">
      <c r="A32" s="109" t="str">
        <f t="shared" si="0"/>
        <v>201</v>
      </c>
      <c r="B32" s="109" t="str">
        <f t="shared" si="1"/>
        <v>20140</v>
      </c>
      <c r="C32" s="63">
        <v>2014099</v>
      </c>
      <c r="D32" s="16" t="s">
        <v>303</v>
      </c>
      <c r="E32" s="61">
        <f t="shared" si="2"/>
        <v>135</v>
      </c>
      <c r="F32" s="125">
        <v>135</v>
      </c>
      <c r="G32" s="126">
        <v>0</v>
      </c>
      <c r="H32" s="118"/>
      <c r="I32" s="129"/>
      <c r="J32" s="118" t="s">
        <v>278</v>
      </c>
      <c r="K32" s="118"/>
      <c r="L32" s="118"/>
      <c r="M32" s="118" t="e">
        <f t="shared" si="3"/>
        <v>#N/A</v>
      </c>
      <c r="N32" s="118">
        <v>1408</v>
      </c>
      <c r="O32" s="118">
        <v>0</v>
      </c>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118"/>
      <c r="DT32" s="118"/>
      <c r="DU32" s="118"/>
      <c r="DV32" s="118"/>
      <c r="DW32" s="118"/>
      <c r="DX32" s="118"/>
      <c r="DY32" s="118"/>
      <c r="DZ32" s="118"/>
      <c r="EA32" s="118"/>
      <c r="EB32" s="118"/>
      <c r="EC32" s="118"/>
      <c r="ED32" s="118"/>
      <c r="EE32" s="118"/>
      <c r="EF32" s="118"/>
      <c r="EG32" s="118"/>
      <c r="EH32" s="118"/>
      <c r="EI32" s="118"/>
      <c r="EJ32" s="118"/>
      <c r="EK32" s="118"/>
      <c r="EL32" s="118"/>
      <c r="EM32" s="118"/>
      <c r="EN32" s="118"/>
      <c r="EO32" s="118"/>
      <c r="EP32" s="118"/>
      <c r="EQ32" s="118"/>
      <c r="ER32" s="118"/>
      <c r="ES32" s="118"/>
      <c r="ET32" s="118"/>
      <c r="EU32" s="118"/>
      <c r="EV32" s="118"/>
      <c r="EW32" s="118"/>
      <c r="EX32" s="118"/>
      <c r="EY32" s="118"/>
      <c r="EZ32" s="118"/>
      <c r="FA32" s="118"/>
      <c r="FB32" s="118"/>
      <c r="FC32" s="118"/>
      <c r="FD32" s="118"/>
      <c r="FE32" s="118"/>
      <c r="FF32" s="118"/>
      <c r="FG32" s="118"/>
      <c r="FH32" s="118"/>
      <c r="FI32" s="118"/>
      <c r="FJ32" s="118"/>
      <c r="FK32" s="118"/>
      <c r="FL32" s="118"/>
      <c r="FM32" s="118"/>
      <c r="FN32" s="118"/>
      <c r="FO32" s="118"/>
      <c r="FP32" s="118"/>
      <c r="FQ32" s="118"/>
      <c r="FR32" s="118"/>
      <c r="FS32" s="118"/>
      <c r="FT32" s="118"/>
      <c r="FU32" s="118"/>
      <c r="FV32" s="118"/>
      <c r="FW32" s="118"/>
      <c r="FX32" s="118"/>
      <c r="FY32" s="118"/>
      <c r="FZ32" s="118"/>
      <c r="GA32" s="118"/>
      <c r="GB32" s="118"/>
      <c r="GC32" s="118"/>
      <c r="GD32" s="118"/>
      <c r="GE32" s="118"/>
      <c r="GF32" s="118"/>
      <c r="GG32" s="118"/>
      <c r="GH32" s="118"/>
      <c r="GI32" s="118"/>
      <c r="GJ32" s="118"/>
      <c r="GK32" s="118"/>
      <c r="GL32" s="118"/>
      <c r="GM32" s="118"/>
      <c r="GN32" s="118"/>
      <c r="GO32" s="118"/>
      <c r="GP32" s="118"/>
      <c r="GQ32" s="118"/>
      <c r="GR32" s="118"/>
      <c r="GS32" s="118"/>
      <c r="GT32" s="118"/>
      <c r="GU32" s="118"/>
      <c r="GV32" s="118"/>
      <c r="GW32" s="118"/>
      <c r="GX32" s="118"/>
      <c r="GY32" s="118"/>
      <c r="GZ32" s="118"/>
      <c r="HA32" s="118"/>
      <c r="HB32" s="118"/>
      <c r="HC32" s="118"/>
      <c r="HD32" s="118"/>
      <c r="HE32" s="118"/>
      <c r="HF32" s="118"/>
      <c r="HG32" s="118"/>
      <c r="HH32" s="118"/>
      <c r="HI32" s="118"/>
    </row>
    <row r="33" s="4" customFormat="1" ht="23.15" customHeight="1" spans="1:217">
      <c r="A33" s="109" t="str">
        <f t="shared" si="0"/>
        <v>205</v>
      </c>
      <c r="B33" s="109" t="str">
        <f t="shared" si="1"/>
        <v>20599</v>
      </c>
      <c r="C33" s="63">
        <v>2059999</v>
      </c>
      <c r="D33" s="16" t="s">
        <v>308</v>
      </c>
      <c r="E33" s="61">
        <f t="shared" si="2"/>
        <v>100</v>
      </c>
      <c r="F33" s="125">
        <v>100</v>
      </c>
      <c r="G33" s="126">
        <v>0</v>
      </c>
      <c r="H33" s="118"/>
      <c r="I33" s="129"/>
      <c r="J33" s="118"/>
      <c r="K33" s="118">
        <v>2011301</v>
      </c>
      <c r="L33" s="118" t="s">
        <v>248</v>
      </c>
      <c r="M33" s="118" t="str">
        <f t="shared" si="3"/>
        <v>      行政运行</v>
      </c>
      <c r="N33" s="118">
        <v>348</v>
      </c>
      <c r="O33" s="118">
        <v>0</v>
      </c>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118"/>
      <c r="EN33" s="118"/>
      <c r="EO33" s="118"/>
      <c r="EP33" s="118"/>
      <c r="EQ33" s="118"/>
      <c r="ER33" s="118"/>
      <c r="ES33" s="118"/>
      <c r="ET33" s="118"/>
      <c r="EU33" s="118"/>
      <c r="EV33" s="118"/>
      <c r="EW33" s="118"/>
      <c r="EX33" s="118"/>
      <c r="EY33" s="118"/>
      <c r="EZ33" s="118"/>
      <c r="FA33" s="118"/>
      <c r="FB33" s="118"/>
      <c r="FC33" s="118"/>
      <c r="FD33" s="118"/>
      <c r="FE33" s="118"/>
      <c r="FF33" s="118"/>
      <c r="FG33" s="118"/>
      <c r="FH33" s="118"/>
      <c r="FI33" s="118"/>
      <c r="FJ33" s="118"/>
      <c r="FK33" s="118"/>
      <c r="FL33" s="118"/>
      <c r="FM33" s="118"/>
      <c r="FN33" s="118"/>
      <c r="FO33" s="118"/>
      <c r="FP33" s="118"/>
      <c r="FQ33" s="118"/>
      <c r="FR33" s="118"/>
      <c r="FS33" s="118"/>
      <c r="FT33" s="118"/>
      <c r="FU33" s="118"/>
      <c r="FV33" s="118"/>
      <c r="FW33" s="118"/>
      <c r="FX33" s="118"/>
      <c r="FY33" s="118"/>
      <c r="FZ33" s="118"/>
      <c r="GA33" s="118"/>
      <c r="GB33" s="118"/>
      <c r="GC33" s="118"/>
      <c r="GD33" s="118"/>
      <c r="GE33" s="118"/>
      <c r="GF33" s="118"/>
      <c r="GG33" s="118"/>
      <c r="GH33" s="118"/>
      <c r="GI33" s="118"/>
      <c r="GJ33" s="118"/>
      <c r="GK33" s="118"/>
      <c r="GL33" s="118"/>
      <c r="GM33" s="118"/>
      <c r="GN33" s="118"/>
      <c r="GO33" s="118"/>
      <c r="GP33" s="118"/>
      <c r="GQ33" s="118"/>
      <c r="GR33" s="118"/>
      <c r="GS33" s="118"/>
      <c r="GT33" s="118"/>
      <c r="GU33" s="118"/>
      <c r="GV33" s="118"/>
      <c r="GW33" s="118"/>
      <c r="GX33" s="118"/>
      <c r="GY33" s="118"/>
      <c r="GZ33" s="118"/>
      <c r="HA33" s="118"/>
      <c r="HB33" s="118"/>
      <c r="HC33" s="118"/>
      <c r="HD33" s="118"/>
      <c r="HE33" s="118"/>
      <c r="HF33" s="118"/>
      <c r="HG33" s="118"/>
      <c r="HH33" s="118"/>
      <c r="HI33" s="118"/>
    </row>
    <row r="34" s="4" customFormat="1" ht="23.15" customHeight="1" spans="1:217">
      <c r="A34" s="109" t="str">
        <f t="shared" si="0"/>
        <v>206</v>
      </c>
      <c r="B34" s="109" t="str">
        <f t="shared" si="1"/>
        <v>20601</v>
      </c>
      <c r="C34" s="63">
        <v>2060101</v>
      </c>
      <c r="D34" s="16" t="s">
        <v>248</v>
      </c>
      <c r="E34" s="61">
        <f t="shared" si="2"/>
        <v>91</v>
      </c>
      <c r="F34" s="125">
        <v>91</v>
      </c>
      <c r="G34" s="126">
        <v>0</v>
      </c>
      <c r="H34" s="118"/>
      <c r="I34" s="129"/>
      <c r="J34" s="118"/>
      <c r="K34" s="118">
        <v>2011308</v>
      </c>
      <c r="L34" s="118" t="s">
        <v>281</v>
      </c>
      <c r="M34" s="118" t="str">
        <f t="shared" si="3"/>
        <v>      招商引资</v>
      </c>
      <c r="N34" s="118">
        <v>560</v>
      </c>
      <c r="O34" s="118">
        <v>0</v>
      </c>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118"/>
      <c r="DT34" s="118"/>
      <c r="DU34" s="118"/>
      <c r="DV34" s="118"/>
      <c r="DW34" s="118"/>
      <c r="DX34" s="118"/>
      <c r="DY34" s="118"/>
      <c r="DZ34" s="118"/>
      <c r="EA34" s="118"/>
      <c r="EB34" s="118"/>
      <c r="EC34" s="118"/>
      <c r="ED34" s="118"/>
      <c r="EE34" s="118"/>
      <c r="EF34" s="118"/>
      <c r="EG34" s="118"/>
      <c r="EH34" s="118"/>
      <c r="EI34" s="118"/>
      <c r="EJ34" s="118"/>
      <c r="EK34" s="118"/>
      <c r="EL34" s="118"/>
      <c r="EM34" s="118"/>
      <c r="EN34" s="118"/>
      <c r="EO34" s="118"/>
      <c r="EP34" s="118"/>
      <c r="EQ34" s="118"/>
      <c r="ER34" s="118"/>
      <c r="ES34" s="118"/>
      <c r="ET34" s="118"/>
      <c r="EU34" s="118"/>
      <c r="EV34" s="118"/>
      <c r="EW34" s="118"/>
      <c r="EX34" s="118"/>
      <c r="EY34" s="118"/>
      <c r="EZ34" s="118"/>
      <c r="FA34" s="118"/>
      <c r="FB34" s="118"/>
      <c r="FC34" s="118"/>
      <c r="FD34" s="118"/>
      <c r="FE34" s="118"/>
      <c r="FF34" s="118"/>
      <c r="FG34" s="118"/>
      <c r="FH34" s="118"/>
      <c r="FI34" s="118"/>
      <c r="FJ34" s="118"/>
      <c r="FK34" s="118"/>
      <c r="FL34" s="118"/>
      <c r="FM34" s="118"/>
      <c r="FN34" s="118"/>
      <c r="FO34" s="118"/>
      <c r="FP34" s="118"/>
      <c r="FQ34" s="118"/>
      <c r="FR34" s="118"/>
      <c r="FS34" s="118"/>
      <c r="FT34" s="118"/>
      <c r="FU34" s="118"/>
      <c r="FV34" s="118"/>
      <c r="FW34" s="118"/>
      <c r="FX34" s="118"/>
      <c r="FY34" s="118"/>
      <c r="FZ34" s="118"/>
      <c r="GA34" s="118"/>
      <c r="GB34" s="118"/>
      <c r="GC34" s="118"/>
      <c r="GD34" s="118"/>
      <c r="GE34" s="118"/>
      <c r="GF34" s="118"/>
      <c r="GG34" s="118"/>
      <c r="GH34" s="118"/>
      <c r="GI34" s="118"/>
      <c r="GJ34" s="118"/>
      <c r="GK34" s="118"/>
      <c r="GL34" s="118"/>
      <c r="GM34" s="118"/>
      <c r="GN34" s="118"/>
      <c r="GO34" s="118"/>
      <c r="GP34" s="118"/>
      <c r="GQ34" s="118"/>
      <c r="GR34" s="118"/>
      <c r="GS34" s="118"/>
      <c r="GT34" s="118"/>
      <c r="GU34" s="118"/>
      <c r="GV34" s="118"/>
      <c r="GW34" s="118"/>
      <c r="GX34" s="118"/>
      <c r="GY34" s="118"/>
      <c r="GZ34" s="118"/>
      <c r="HA34" s="118"/>
      <c r="HB34" s="118"/>
      <c r="HC34" s="118"/>
      <c r="HD34" s="118"/>
      <c r="HE34" s="118"/>
      <c r="HF34" s="118"/>
      <c r="HG34" s="118"/>
      <c r="HH34" s="118"/>
      <c r="HI34" s="118"/>
    </row>
    <row r="35" s="4" customFormat="1" ht="23.15" customHeight="1" spans="1:217">
      <c r="A35" s="109" t="str">
        <f t="shared" si="0"/>
        <v>206</v>
      </c>
      <c r="B35" s="109" t="str">
        <f t="shared" si="1"/>
        <v>20601</v>
      </c>
      <c r="C35" s="63">
        <v>2060199</v>
      </c>
      <c r="D35" s="16" t="s">
        <v>313</v>
      </c>
      <c r="E35" s="61">
        <f t="shared" si="2"/>
        <v>15236</v>
      </c>
      <c r="F35" s="125">
        <v>15236</v>
      </c>
      <c r="G35" s="126">
        <v>0</v>
      </c>
      <c r="H35" s="118"/>
      <c r="I35" s="129"/>
      <c r="J35" s="118"/>
      <c r="K35" s="118">
        <v>2011399</v>
      </c>
      <c r="L35" s="118" t="s">
        <v>282</v>
      </c>
      <c r="M35" s="118" t="str">
        <f t="shared" si="3"/>
        <v>      其他商贸事务支出</v>
      </c>
      <c r="N35" s="118">
        <v>500</v>
      </c>
      <c r="O35" s="118">
        <v>0</v>
      </c>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118"/>
      <c r="DT35" s="118"/>
      <c r="DU35" s="118"/>
      <c r="DV35" s="118"/>
      <c r="DW35" s="118"/>
      <c r="DX35" s="118"/>
      <c r="DY35" s="118"/>
      <c r="DZ35" s="118"/>
      <c r="EA35" s="118"/>
      <c r="EB35" s="118"/>
      <c r="EC35" s="118"/>
      <c r="ED35" s="118"/>
      <c r="EE35" s="118"/>
      <c r="EF35" s="118"/>
      <c r="EG35" s="118"/>
      <c r="EH35" s="118"/>
      <c r="EI35" s="118"/>
      <c r="EJ35" s="118"/>
      <c r="EK35" s="118"/>
      <c r="EL35" s="118"/>
      <c r="EM35" s="118"/>
      <c r="EN35" s="118"/>
      <c r="EO35" s="118"/>
      <c r="EP35" s="118"/>
      <c r="EQ35" s="118"/>
      <c r="ER35" s="118"/>
      <c r="ES35" s="118"/>
      <c r="ET35" s="118"/>
      <c r="EU35" s="118"/>
      <c r="EV35" s="118"/>
      <c r="EW35" s="118"/>
      <c r="EX35" s="118"/>
      <c r="EY35" s="118"/>
      <c r="EZ35" s="118"/>
      <c r="FA35" s="118"/>
      <c r="FB35" s="118"/>
      <c r="FC35" s="118"/>
      <c r="FD35" s="118"/>
      <c r="FE35" s="118"/>
      <c r="FF35" s="118"/>
      <c r="FG35" s="118"/>
      <c r="FH35" s="118"/>
      <c r="FI35" s="118"/>
      <c r="FJ35" s="118"/>
      <c r="FK35" s="118"/>
      <c r="FL35" s="118"/>
      <c r="FM35" s="118"/>
      <c r="FN35" s="118"/>
      <c r="FO35" s="118"/>
      <c r="FP35" s="118"/>
      <c r="FQ35" s="118"/>
      <c r="FR35" s="118"/>
      <c r="FS35" s="118"/>
      <c r="FT35" s="118"/>
      <c r="FU35" s="118"/>
      <c r="FV35" s="118"/>
      <c r="FW35" s="118"/>
      <c r="FX35" s="118"/>
      <c r="FY35" s="118"/>
      <c r="FZ35" s="118"/>
      <c r="GA35" s="118"/>
      <c r="GB35" s="118"/>
      <c r="GC35" s="118"/>
      <c r="GD35" s="118"/>
      <c r="GE35" s="118"/>
      <c r="GF35" s="118"/>
      <c r="GG35" s="118"/>
      <c r="GH35" s="118"/>
      <c r="GI35" s="118"/>
      <c r="GJ35" s="118"/>
      <c r="GK35" s="118"/>
      <c r="GL35" s="118"/>
      <c r="GM35" s="118"/>
      <c r="GN35" s="118"/>
      <c r="GO35" s="118"/>
      <c r="GP35" s="118"/>
      <c r="GQ35" s="118"/>
      <c r="GR35" s="118"/>
      <c r="GS35" s="118"/>
      <c r="GT35" s="118"/>
      <c r="GU35" s="118"/>
      <c r="GV35" s="118"/>
      <c r="GW35" s="118"/>
      <c r="GX35" s="118"/>
      <c r="GY35" s="118"/>
      <c r="GZ35" s="118"/>
      <c r="HA35" s="118"/>
      <c r="HB35" s="118"/>
      <c r="HC35" s="118"/>
      <c r="HD35" s="118"/>
      <c r="HE35" s="118"/>
      <c r="HF35" s="118"/>
      <c r="HG35" s="118"/>
      <c r="HH35" s="118"/>
      <c r="HI35" s="118"/>
    </row>
    <row r="36" s="4" customFormat="1" ht="23.15" customHeight="1" spans="1:217">
      <c r="A36" s="109" t="str">
        <f t="shared" si="0"/>
        <v>206</v>
      </c>
      <c r="B36" s="109" t="str">
        <f t="shared" si="1"/>
        <v>20605</v>
      </c>
      <c r="C36" s="63">
        <v>2060599</v>
      </c>
      <c r="D36" s="16" t="s">
        <v>317</v>
      </c>
      <c r="E36" s="61">
        <f t="shared" si="2"/>
        <v>118</v>
      </c>
      <c r="F36" s="125">
        <v>118</v>
      </c>
      <c r="G36" s="126">
        <v>0</v>
      </c>
      <c r="H36" s="118"/>
      <c r="I36" s="129"/>
      <c r="J36" s="118" t="s">
        <v>283</v>
      </c>
      <c r="K36" s="118"/>
      <c r="L36" s="118"/>
      <c r="M36" s="118" t="e">
        <f t="shared" si="3"/>
        <v>#N/A</v>
      </c>
      <c r="N36" s="118">
        <v>208</v>
      </c>
      <c r="O36" s="118">
        <v>0</v>
      </c>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118"/>
      <c r="DT36" s="118"/>
      <c r="DU36" s="118"/>
      <c r="DV36" s="118"/>
      <c r="DW36" s="118"/>
      <c r="DX36" s="118"/>
      <c r="DY36" s="118"/>
      <c r="DZ36" s="118"/>
      <c r="EA36" s="118"/>
      <c r="EB36" s="118"/>
      <c r="EC36" s="118"/>
      <c r="ED36" s="118"/>
      <c r="EE36" s="118"/>
      <c r="EF36" s="118"/>
      <c r="EG36" s="118"/>
      <c r="EH36" s="118"/>
      <c r="EI36" s="118"/>
      <c r="EJ36" s="118"/>
      <c r="EK36" s="118"/>
      <c r="EL36" s="118"/>
      <c r="EM36" s="118"/>
      <c r="EN36" s="118"/>
      <c r="EO36" s="118"/>
      <c r="EP36" s="118"/>
      <c r="EQ36" s="118"/>
      <c r="ER36" s="118"/>
      <c r="ES36" s="118"/>
      <c r="ET36" s="118"/>
      <c r="EU36" s="118"/>
      <c r="EV36" s="118"/>
      <c r="EW36" s="118"/>
      <c r="EX36" s="118"/>
      <c r="EY36" s="118"/>
      <c r="EZ36" s="118"/>
      <c r="FA36" s="118"/>
      <c r="FB36" s="118"/>
      <c r="FC36" s="118"/>
      <c r="FD36" s="118"/>
      <c r="FE36" s="118"/>
      <c r="FF36" s="118"/>
      <c r="FG36" s="118"/>
      <c r="FH36" s="118"/>
      <c r="FI36" s="118"/>
      <c r="FJ36" s="118"/>
      <c r="FK36" s="118"/>
      <c r="FL36" s="118"/>
      <c r="FM36" s="118"/>
      <c r="FN36" s="118"/>
      <c r="FO36" s="118"/>
      <c r="FP36" s="118"/>
      <c r="FQ36" s="118"/>
      <c r="FR36" s="118"/>
      <c r="FS36" s="118"/>
      <c r="FT36" s="118"/>
      <c r="FU36" s="118"/>
      <c r="FV36" s="118"/>
      <c r="FW36" s="118"/>
      <c r="FX36" s="118"/>
      <c r="FY36" s="118"/>
      <c r="FZ36" s="118"/>
      <c r="GA36" s="118"/>
      <c r="GB36" s="118"/>
      <c r="GC36" s="118"/>
      <c r="GD36" s="118"/>
      <c r="GE36" s="118"/>
      <c r="GF36" s="118"/>
      <c r="GG36" s="118"/>
      <c r="GH36" s="118"/>
      <c r="GI36" s="118"/>
      <c r="GJ36" s="118"/>
      <c r="GK36" s="118"/>
      <c r="GL36" s="118"/>
      <c r="GM36" s="118"/>
      <c r="GN36" s="118"/>
      <c r="GO36" s="118"/>
      <c r="GP36" s="118"/>
      <c r="GQ36" s="118"/>
      <c r="GR36" s="118"/>
      <c r="GS36" s="118"/>
      <c r="GT36" s="118"/>
      <c r="GU36" s="118"/>
      <c r="GV36" s="118"/>
      <c r="GW36" s="118"/>
      <c r="GX36" s="118"/>
      <c r="GY36" s="118"/>
      <c r="GZ36" s="118"/>
      <c r="HA36" s="118"/>
      <c r="HB36" s="118"/>
      <c r="HC36" s="118"/>
      <c r="HD36" s="118"/>
      <c r="HE36" s="118"/>
      <c r="HF36" s="118"/>
      <c r="HG36" s="118"/>
      <c r="HH36" s="118"/>
      <c r="HI36" s="118"/>
    </row>
    <row r="37" s="4" customFormat="1" ht="23.15" customHeight="1" spans="1:217">
      <c r="A37" s="109" t="str">
        <f t="shared" si="0"/>
        <v>207</v>
      </c>
      <c r="B37" s="109" t="str">
        <f t="shared" si="1"/>
        <v>20701</v>
      </c>
      <c r="C37" s="63">
        <v>2070102</v>
      </c>
      <c r="D37" s="16" t="s">
        <v>252</v>
      </c>
      <c r="E37" s="61">
        <f t="shared" si="2"/>
        <v>105</v>
      </c>
      <c r="F37" s="125">
        <v>105</v>
      </c>
      <c r="G37" s="126">
        <v>0</v>
      </c>
      <c r="H37" s="118"/>
      <c r="I37" s="129"/>
      <c r="J37" s="118"/>
      <c r="K37" s="118">
        <v>2012906</v>
      </c>
      <c r="L37" s="118" t="s">
        <v>286</v>
      </c>
      <c r="M37" s="118" t="str">
        <f t="shared" si="3"/>
        <v>      工会事务</v>
      </c>
      <c r="N37" s="118">
        <v>156</v>
      </c>
      <c r="O37" s="118">
        <v>0</v>
      </c>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118"/>
      <c r="DT37" s="118"/>
      <c r="DU37" s="118"/>
      <c r="DV37" s="118"/>
      <c r="DW37" s="118"/>
      <c r="DX37" s="118"/>
      <c r="DY37" s="118"/>
      <c r="DZ37" s="118"/>
      <c r="EA37" s="118"/>
      <c r="EB37" s="118"/>
      <c r="EC37" s="118"/>
      <c r="ED37" s="118"/>
      <c r="EE37" s="118"/>
      <c r="EF37" s="118"/>
      <c r="EG37" s="118"/>
      <c r="EH37" s="118"/>
      <c r="EI37" s="118"/>
      <c r="EJ37" s="118"/>
      <c r="EK37" s="118"/>
      <c r="EL37" s="118"/>
      <c r="EM37" s="118"/>
      <c r="EN37" s="118"/>
      <c r="EO37" s="118"/>
      <c r="EP37" s="118"/>
      <c r="EQ37" s="118"/>
      <c r="ER37" s="118"/>
      <c r="ES37" s="118"/>
      <c r="ET37" s="118"/>
      <c r="EU37" s="118"/>
      <c r="EV37" s="118"/>
      <c r="EW37" s="118"/>
      <c r="EX37" s="118"/>
      <c r="EY37" s="118"/>
      <c r="EZ37" s="118"/>
      <c r="FA37" s="118"/>
      <c r="FB37" s="118"/>
      <c r="FC37" s="118"/>
      <c r="FD37" s="118"/>
      <c r="FE37" s="118"/>
      <c r="FF37" s="118"/>
      <c r="FG37" s="118"/>
      <c r="FH37" s="118"/>
      <c r="FI37" s="118"/>
      <c r="FJ37" s="118"/>
      <c r="FK37" s="118"/>
      <c r="FL37" s="118"/>
      <c r="FM37" s="118"/>
      <c r="FN37" s="118"/>
      <c r="FO37" s="118"/>
      <c r="FP37" s="118"/>
      <c r="FQ37" s="118"/>
      <c r="FR37" s="118"/>
      <c r="FS37" s="118"/>
      <c r="FT37" s="118"/>
      <c r="FU37" s="118"/>
      <c r="FV37" s="118"/>
      <c r="FW37" s="118"/>
      <c r="FX37" s="118"/>
      <c r="FY37" s="118"/>
      <c r="FZ37" s="118"/>
      <c r="GA37" s="118"/>
      <c r="GB37" s="118"/>
      <c r="GC37" s="118"/>
      <c r="GD37" s="118"/>
      <c r="GE37" s="118"/>
      <c r="GF37" s="118"/>
      <c r="GG37" s="118"/>
      <c r="GH37" s="118"/>
      <c r="GI37" s="118"/>
      <c r="GJ37" s="118"/>
      <c r="GK37" s="118"/>
      <c r="GL37" s="118"/>
      <c r="GM37" s="118"/>
      <c r="GN37" s="118"/>
      <c r="GO37" s="118"/>
      <c r="GP37" s="118"/>
      <c r="GQ37" s="118"/>
      <c r="GR37" s="118"/>
      <c r="GS37" s="118"/>
      <c r="GT37" s="118"/>
      <c r="GU37" s="118"/>
      <c r="GV37" s="118"/>
      <c r="GW37" s="118"/>
      <c r="GX37" s="118"/>
      <c r="GY37" s="118"/>
      <c r="GZ37" s="118"/>
      <c r="HA37" s="118"/>
      <c r="HB37" s="118"/>
      <c r="HC37" s="118"/>
      <c r="HD37" s="118"/>
      <c r="HE37" s="118"/>
      <c r="HF37" s="118"/>
      <c r="HG37" s="118"/>
      <c r="HH37" s="118"/>
      <c r="HI37" s="118"/>
    </row>
    <row r="38" s="4" customFormat="1" ht="23.15" customHeight="1" spans="1:217">
      <c r="A38" s="109" t="str">
        <f t="shared" si="0"/>
        <v>207</v>
      </c>
      <c r="B38" s="109" t="str">
        <f t="shared" si="1"/>
        <v>20701</v>
      </c>
      <c r="C38" s="63">
        <v>2070109</v>
      </c>
      <c r="D38" s="16" t="s">
        <v>322</v>
      </c>
      <c r="E38" s="61">
        <f t="shared" si="2"/>
        <v>306</v>
      </c>
      <c r="F38" s="125">
        <v>306</v>
      </c>
      <c r="G38" s="126">
        <v>0</v>
      </c>
      <c r="H38" s="118"/>
      <c r="I38" s="129"/>
      <c r="J38" s="118"/>
      <c r="K38" s="118">
        <v>2012999</v>
      </c>
      <c r="L38" s="118" t="s">
        <v>287</v>
      </c>
      <c r="M38" s="118" t="str">
        <f t="shared" si="3"/>
        <v>      其他群众团体事务支出</v>
      </c>
      <c r="N38" s="118">
        <v>52</v>
      </c>
      <c r="O38" s="118">
        <v>0</v>
      </c>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118"/>
      <c r="DT38" s="118"/>
      <c r="DU38" s="118"/>
      <c r="DV38" s="118"/>
      <c r="DW38" s="118"/>
      <c r="DX38" s="118"/>
      <c r="DY38" s="118"/>
      <c r="DZ38" s="118"/>
      <c r="EA38" s="118"/>
      <c r="EB38" s="118"/>
      <c r="EC38" s="118"/>
      <c r="ED38" s="118"/>
      <c r="EE38" s="118"/>
      <c r="EF38" s="118"/>
      <c r="EG38" s="118"/>
      <c r="EH38" s="118"/>
      <c r="EI38" s="118"/>
      <c r="EJ38" s="118"/>
      <c r="EK38" s="118"/>
      <c r="EL38" s="118"/>
      <c r="EM38" s="118"/>
      <c r="EN38" s="118"/>
      <c r="EO38" s="118"/>
      <c r="EP38" s="118"/>
      <c r="EQ38" s="118"/>
      <c r="ER38" s="118"/>
      <c r="ES38" s="118"/>
      <c r="ET38" s="118"/>
      <c r="EU38" s="118"/>
      <c r="EV38" s="118"/>
      <c r="EW38" s="118"/>
      <c r="EX38" s="118"/>
      <c r="EY38" s="118"/>
      <c r="EZ38" s="118"/>
      <c r="FA38" s="118"/>
      <c r="FB38" s="118"/>
      <c r="FC38" s="118"/>
      <c r="FD38" s="118"/>
      <c r="FE38" s="118"/>
      <c r="FF38" s="118"/>
      <c r="FG38" s="118"/>
      <c r="FH38" s="118"/>
      <c r="FI38" s="118"/>
      <c r="FJ38" s="118"/>
      <c r="FK38" s="118"/>
      <c r="FL38" s="118"/>
      <c r="FM38" s="118"/>
      <c r="FN38" s="118"/>
      <c r="FO38" s="118"/>
      <c r="FP38" s="118"/>
      <c r="FQ38" s="118"/>
      <c r="FR38" s="118"/>
      <c r="FS38" s="118"/>
      <c r="FT38" s="118"/>
      <c r="FU38" s="118"/>
      <c r="FV38" s="118"/>
      <c r="FW38" s="118"/>
      <c r="FX38" s="118"/>
      <c r="FY38" s="118"/>
      <c r="FZ38" s="118"/>
      <c r="GA38" s="118"/>
      <c r="GB38" s="118"/>
      <c r="GC38" s="118"/>
      <c r="GD38" s="118"/>
      <c r="GE38" s="118"/>
      <c r="GF38" s="118"/>
      <c r="GG38" s="118"/>
      <c r="GH38" s="118"/>
      <c r="GI38" s="118"/>
      <c r="GJ38" s="118"/>
      <c r="GK38" s="118"/>
      <c r="GL38" s="118"/>
      <c r="GM38" s="118"/>
      <c r="GN38" s="118"/>
      <c r="GO38" s="118"/>
      <c r="GP38" s="118"/>
      <c r="GQ38" s="118"/>
      <c r="GR38" s="118"/>
      <c r="GS38" s="118"/>
      <c r="GT38" s="118"/>
      <c r="GU38" s="118"/>
      <c r="GV38" s="118"/>
      <c r="GW38" s="118"/>
      <c r="GX38" s="118"/>
      <c r="GY38" s="118"/>
      <c r="GZ38" s="118"/>
      <c r="HA38" s="118"/>
      <c r="HB38" s="118"/>
      <c r="HC38" s="118"/>
      <c r="HD38" s="118"/>
      <c r="HE38" s="118"/>
      <c r="HF38" s="118"/>
      <c r="HG38" s="118"/>
      <c r="HH38" s="118"/>
      <c r="HI38" s="118"/>
    </row>
    <row r="39" s="4" customFormat="1" ht="23.15" customHeight="1" spans="1:217">
      <c r="A39" s="109" t="str">
        <f t="shared" si="0"/>
        <v>207</v>
      </c>
      <c r="B39" s="109" t="str">
        <f t="shared" si="1"/>
        <v>20702</v>
      </c>
      <c r="C39" s="63">
        <v>2070205</v>
      </c>
      <c r="D39" s="16" t="s">
        <v>326</v>
      </c>
      <c r="E39" s="61">
        <f t="shared" si="2"/>
        <v>25</v>
      </c>
      <c r="F39" s="125">
        <v>0</v>
      </c>
      <c r="G39" s="126">
        <v>25</v>
      </c>
      <c r="H39" s="118"/>
      <c r="I39" s="129"/>
      <c r="J39" s="118" t="s">
        <v>288</v>
      </c>
      <c r="K39" s="118"/>
      <c r="L39" s="118"/>
      <c r="M39" s="118" t="e">
        <f t="shared" si="3"/>
        <v>#N/A</v>
      </c>
      <c r="N39" s="118">
        <v>927</v>
      </c>
      <c r="O39" s="118">
        <v>0</v>
      </c>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118"/>
      <c r="DT39" s="118"/>
      <c r="DU39" s="118"/>
      <c r="DV39" s="118"/>
      <c r="DW39" s="118"/>
      <c r="DX39" s="118"/>
      <c r="DY39" s="118"/>
      <c r="DZ39" s="118"/>
      <c r="EA39" s="118"/>
      <c r="EB39" s="118"/>
      <c r="EC39" s="118"/>
      <c r="ED39" s="118"/>
      <c r="EE39" s="118"/>
      <c r="EF39" s="118"/>
      <c r="EG39" s="118"/>
      <c r="EH39" s="118"/>
      <c r="EI39" s="118"/>
      <c r="EJ39" s="118"/>
      <c r="EK39" s="118"/>
      <c r="EL39" s="118"/>
      <c r="EM39" s="118"/>
      <c r="EN39" s="118"/>
      <c r="EO39" s="118"/>
      <c r="EP39" s="118"/>
      <c r="EQ39" s="118"/>
      <c r="ER39" s="118"/>
      <c r="ES39" s="118"/>
      <c r="ET39" s="118"/>
      <c r="EU39" s="118"/>
      <c r="EV39" s="118"/>
      <c r="EW39" s="118"/>
      <c r="EX39" s="118"/>
      <c r="EY39" s="118"/>
      <c r="EZ39" s="118"/>
      <c r="FA39" s="118"/>
      <c r="FB39" s="118"/>
      <c r="FC39" s="118"/>
      <c r="FD39" s="118"/>
      <c r="FE39" s="118"/>
      <c r="FF39" s="118"/>
      <c r="FG39" s="118"/>
      <c r="FH39" s="118"/>
      <c r="FI39" s="118"/>
      <c r="FJ39" s="118"/>
      <c r="FK39" s="118"/>
      <c r="FL39" s="118"/>
      <c r="FM39" s="118"/>
      <c r="FN39" s="118"/>
      <c r="FO39" s="118"/>
      <c r="FP39" s="118"/>
      <c r="FQ39" s="118"/>
      <c r="FR39" s="118"/>
      <c r="FS39" s="118"/>
      <c r="FT39" s="118"/>
      <c r="FU39" s="118"/>
      <c r="FV39" s="118"/>
      <c r="FW39" s="118"/>
      <c r="FX39" s="118"/>
      <c r="FY39" s="118"/>
      <c r="FZ39" s="118"/>
      <c r="GA39" s="118"/>
      <c r="GB39" s="118"/>
      <c r="GC39" s="118"/>
      <c r="GD39" s="118"/>
      <c r="GE39" s="118"/>
      <c r="GF39" s="118"/>
      <c r="GG39" s="118"/>
      <c r="GH39" s="118"/>
      <c r="GI39" s="118"/>
      <c r="GJ39" s="118"/>
      <c r="GK39" s="118"/>
      <c r="GL39" s="118"/>
      <c r="GM39" s="118"/>
      <c r="GN39" s="118"/>
      <c r="GO39" s="118"/>
      <c r="GP39" s="118"/>
      <c r="GQ39" s="118"/>
      <c r="GR39" s="118"/>
      <c r="GS39" s="118"/>
      <c r="GT39" s="118"/>
      <c r="GU39" s="118"/>
      <c r="GV39" s="118"/>
      <c r="GW39" s="118"/>
      <c r="GX39" s="118"/>
      <c r="GY39" s="118"/>
      <c r="GZ39" s="118"/>
      <c r="HA39" s="118"/>
      <c r="HB39" s="118"/>
      <c r="HC39" s="118"/>
      <c r="HD39" s="118"/>
      <c r="HE39" s="118"/>
      <c r="HF39" s="118"/>
      <c r="HG39" s="118"/>
      <c r="HH39" s="118"/>
      <c r="HI39" s="118"/>
    </row>
    <row r="40" s="4" customFormat="1" ht="23.15" customHeight="1" spans="1:217">
      <c r="A40" s="109" t="str">
        <f t="shared" si="0"/>
        <v>207</v>
      </c>
      <c r="B40" s="109" t="str">
        <f t="shared" si="1"/>
        <v>20799</v>
      </c>
      <c r="C40" s="63">
        <v>2079999</v>
      </c>
      <c r="D40" s="16" t="s">
        <v>330</v>
      </c>
      <c r="E40" s="61">
        <f t="shared" si="2"/>
        <v>1</v>
      </c>
      <c r="F40" s="125">
        <v>0</v>
      </c>
      <c r="G40" s="126">
        <v>1</v>
      </c>
      <c r="H40" s="118"/>
      <c r="I40" s="129"/>
      <c r="J40" s="118"/>
      <c r="K40" s="118">
        <v>2013299</v>
      </c>
      <c r="L40" s="118" t="s">
        <v>291</v>
      </c>
      <c r="M40" s="118" t="str">
        <f t="shared" si="3"/>
        <v>      其他组织事务支出</v>
      </c>
      <c r="N40" s="118">
        <v>927</v>
      </c>
      <c r="O40" s="118">
        <v>0</v>
      </c>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118"/>
      <c r="AN40" s="118"/>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118"/>
      <c r="DT40" s="118"/>
      <c r="DU40" s="118"/>
      <c r="DV40" s="118"/>
      <c r="DW40" s="118"/>
      <c r="DX40" s="118"/>
      <c r="DY40" s="118"/>
      <c r="DZ40" s="118"/>
      <c r="EA40" s="118"/>
      <c r="EB40" s="118"/>
      <c r="EC40" s="118"/>
      <c r="ED40" s="118"/>
      <c r="EE40" s="118"/>
      <c r="EF40" s="118"/>
      <c r="EG40" s="118"/>
      <c r="EH40" s="118"/>
      <c r="EI40" s="118"/>
      <c r="EJ40" s="118"/>
      <c r="EK40" s="118"/>
      <c r="EL40" s="118"/>
      <c r="EM40" s="118"/>
      <c r="EN40" s="118"/>
      <c r="EO40" s="118"/>
      <c r="EP40" s="118"/>
      <c r="EQ40" s="118"/>
      <c r="ER40" s="118"/>
      <c r="ES40" s="118"/>
      <c r="ET40" s="118"/>
      <c r="EU40" s="118"/>
      <c r="EV40" s="118"/>
      <c r="EW40" s="118"/>
      <c r="EX40" s="118"/>
      <c r="EY40" s="118"/>
      <c r="EZ40" s="118"/>
      <c r="FA40" s="118"/>
      <c r="FB40" s="118"/>
      <c r="FC40" s="118"/>
      <c r="FD40" s="118"/>
      <c r="FE40" s="118"/>
      <c r="FF40" s="118"/>
      <c r="FG40" s="118"/>
      <c r="FH40" s="118"/>
      <c r="FI40" s="118"/>
      <c r="FJ40" s="118"/>
      <c r="FK40" s="118"/>
      <c r="FL40" s="118"/>
      <c r="FM40" s="118"/>
      <c r="FN40" s="118"/>
      <c r="FO40" s="118"/>
      <c r="FP40" s="118"/>
      <c r="FQ40" s="118"/>
      <c r="FR40" s="118"/>
      <c r="FS40" s="118"/>
      <c r="FT40" s="118"/>
      <c r="FU40" s="118"/>
      <c r="FV40" s="118"/>
      <c r="FW40" s="118"/>
      <c r="FX40" s="118"/>
      <c r="FY40" s="118"/>
      <c r="FZ40" s="118"/>
      <c r="GA40" s="118"/>
      <c r="GB40" s="118"/>
      <c r="GC40" s="118"/>
      <c r="GD40" s="118"/>
      <c r="GE40" s="118"/>
      <c r="GF40" s="118"/>
      <c r="GG40" s="118"/>
      <c r="GH40" s="118"/>
      <c r="GI40" s="118"/>
      <c r="GJ40" s="118"/>
      <c r="GK40" s="118"/>
      <c r="GL40" s="118"/>
      <c r="GM40" s="118"/>
      <c r="GN40" s="118"/>
      <c r="GO40" s="118"/>
      <c r="GP40" s="118"/>
      <c r="GQ40" s="118"/>
      <c r="GR40" s="118"/>
      <c r="GS40" s="118"/>
      <c r="GT40" s="118"/>
      <c r="GU40" s="118"/>
      <c r="GV40" s="118"/>
      <c r="GW40" s="118"/>
      <c r="GX40" s="118"/>
      <c r="GY40" s="118"/>
      <c r="GZ40" s="118"/>
      <c r="HA40" s="118"/>
      <c r="HB40" s="118"/>
      <c r="HC40" s="118"/>
      <c r="HD40" s="118"/>
      <c r="HE40" s="118"/>
      <c r="HF40" s="118"/>
      <c r="HG40" s="118"/>
      <c r="HH40" s="118"/>
      <c r="HI40" s="118"/>
    </row>
    <row r="41" s="4" customFormat="1" ht="23.15" customHeight="1" spans="1:217">
      <c r="A41" s="109" t="str">
        <f t="shared" si="0"/>
        <v>208</v>
      </c>
      <c r="B41" s="109" t="str">
        <f t="shared" si="1"/>
        <v>20805</v>
      </c>
      <c r="C41" s="63">
        <v>2080502</v>
      </c>
      <c r="D41" s="16" t="s">
        <v>335</v>
      </c>
      <c r="E41" s="61">
        <f t="shared" si="2"/>
        <v>29</v>
      </c>
      <c r="F41" s="125">
        <v>29</v>
      </c>
      <c r="G41" s="126">
        <v>0</v>
      </c>
      <c r="H41" s="118"/>
      <c r="I41" s="129"/>
      <c r="J41" s="118" t="s">
        <v>292</v>
      </c>
      <c r="K41" s="118"/>
      <c r="L41" s="118"/>
      <c r="M41" s="118" t="e">
        <f t="shared" si="3"/>
        <v>#N/A</v>
      </c>
      <c r="N41" s="118">
        <v>278</v>
      </c>
      <c r="O41" s="118">
        <v>0</v>
      </c>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8"/>
      <c r="BG41" s="118"/>
      <c r="BH41" s="118"/>
      <c r="BI41" s="118"/>
      <c r="BJ41" s="118"/>
      <c r="BK41" s="118"/>
      <c r="BL41" s="118"/>
      <c r="BM41" s="118"/>
      <c r="BN41" s="118"/>
      <c r="BO41" s="118"/>
      <c r="BP41" s="118"/>
      <c r="BQ41" s="118"/>
      <c r="BR41" s="118"/>
      <c r="BS41" s="118"/>
      <c r="BT41" s="118"/>
      <c r="BU41" s="118"/>
      <c r="BV41" s="118"/>
      <c r="BW41" s="118"/>
      <c r="BX41" s="118"/>
      <c r="BY41" s="118"/>
      <c r="BZ41" s="118"/>
      <c r="CA41" s="118"/>
      <c r="CB41" s="118"/>
      <c r="CC41" s="118"/>
      <c r="CD41" s="118"/>
      <c r="CE41" s="118"/>
      <c r="CF41" s="118"/>
      <c r="CG41" s="118"/>
      <c r="CH41" s="118"/>
      <c r="CI41" s="118"/>
      <c r="CJ41" s="118"/>
      <c r="CK41" s="118"/>
      <c r="CL41" s="118"/>
      <c r="CM41" s="118"/>
      <c r="CN41" s="118"/>
      <c r="CO41" s="118"/>
      <c r="CP41" s="118"/>
      <c r="CQ41" s="118"/>
      <c r="CR41" s="118"/>
      <c r="CS41" s="118"/>
      <c r="CT41" s="118"/>
      <c r="CU41" s="118"/>
      <c r="CV41" s="118"/>
      <c r="CW41" s="118"/>
      <c r="CX41" s="118"/>
      <c r="CY41" s="118"/>
      <c r="CZ41" s="118"/>
      <c r="DA41" s="118"/>
      <c r="DB41" s="118"/>
      <c r="DC41" s="118"/>
      <c r="DD41" s="118"/>
      <c r="DE41" s="118"/>
      <c r="DF41" s="118"/>
      <c r="DG41" s="118"/>
      <c r="DH41" s="118"/>
      <c r="DI41" s="118"/>
      <c r="DJ41" s="118"/>
      <c r="DK41" s="118"/>
      <c r="DL41" s="118"/>
      <c r="DM41" s="118"/>
      <c r="DN41" s="118"/>
      <c r="DO41" s="118"/>
      <c r="DP41" s="118"/>
      <c r="DQ41" s="118"/>
      <c r="DR41" s="118"/>
      <c r="DS41" s="118"/>
      <c r="DT41" s="118"/>
      <c r="DU41" s="118"/>
      <c r="DV41" s="118"/>
      <c r="DW41" s="118"/>
      <c r="DX41" s="118"/>
      <c r="DY41" s="118"/>
      <c r="DZ41" s="118"/>
      <c r="EA41" s="118"/>
      <c r="EB41" s="118"/>
      <c r="EC41" s="118"/>
      <c r="ED41" s="118"/>
      <c r="EE41" s="118"/>
      <c r="EF41" s="118"/>
      <c r="EG41" s="118"/>
      <c r="EH41" s="118"/>
      <c r="EI41" s="118"/>
      <c r="EJ41" s="118"/>
      <c r="EK41" s="118"/>
      <c r="EL41" s="118"/>
      <c r="EM41" s="118"/>
      <c r="EN41" s="118"/>
      <c r="EO41" s="118"/>
      <c r="EP41" s="118"/>
      <c r="EQ41" s="118"/>
      <c r="ER41" s="118"/>
      <c r="ES41" s="118"/>
      <c r="ET41" s="118"/>
      <c r="EU41" s="118"/>
      <c r="EV41" s="118"/>
      <c r="EW41" s="118"/>
      <c r="EX41" s="118"/>
      <c r="EY41" s="118"/>
      <c r="EZ41" s="118"/>
      <c r="FA41" s="118"/>
      <c r="FB41" s="118"/>
      <c r="FC41" s="118"/>
      <c r="FD41" s="118"/>
      <c r="FE41" s="118"/>
      <c r="FF41" s="118"/>
      <c r="FG41" s="118"/>
      <c r="FH41" s="118"/>
      <c r="FI41" s="118"/>
      <c r="FJ41" s="118"/>
      <c r="FK41" s="118"/>
      <c r="FL41" s="118"/>
      <c r="FM41" s="118"/>
      <c r="FN41" s="118"/>
      <c r="FO41" s="118"/>
      <c r="FP41" s="118"/>
      <c r="FQ41" s="118"/>
      <c r="FR41" s="118"/>
      <c r="FS41" s="118"/>
      <c r="FT41" s="118"/>
      <c r="FU41" s="118"/>
      <c r="FV41" s="118"/>
      <c r="FW41" s="118"/>
      <c r="FX41" s="118"/>
      <c r="FY41" s="118"/>
      <c r="FZ41" s="118"/>
      <c r="GA41" s="118"/>
      <c r="GB41" s="118"/>
      <c r="GC41" s="118"/>
      <c r="GD41" s="118"/>
      <c r="GE41" s="118"/>
      <c r="GF41" s="118"/>
      <c r="GG41" s="118"/>
      <c r="GH41" s="118"/>
      <c r="GI41" s="118"/>
      <c r="GJ41" s="118"/>
      <c r="GK41" s="118"/>
      <c r="GL41" s="118"/>
      <c r="GM41" s="118"/>
      <c r="GN41" s="118"/>
      <c r="GO41" s="118"/>
      <c r="GP41" s="118"/>
      <c r="GQ41" s="118"/>
      <c r="GR41" s="118"/>
      <c r="GS41" s="118"/>
      <c r="GT41" s="118"/>
      <c r="GU41" s="118"/>
      <c r="GV41" s="118"/>
      <c r="GW41" s="118"/>
      <c r="GX41" s="118"/>
      <c r="GY41" s="118"/>
      <c r="GZ41" s="118"/>
      <c r="HA41" s="118"/>
      <c r="HB41" s="118"/>
      <c r="HC41" s="118"/>
      <c r="HD41" s="118"/>
      <c r="HE41" s="118"/>
      <c r="HF41" s="118"/>
      <c r="HG41" s="118"/>
      <c r="HH41" s="118"/>
      <c r="HI41" s="118"/>
    </row>
    <row r="42" s="4" customFormat="1" ht="23.15" customHeight="1" spans="1:217">
      <c r="A42" s="109" t="str">
        <f t="shared" si="0"/>
        <v>208</v>
      </c>
      <c r="B42" s="109" t="str">
        <f t="shared" si="1"/>
        <v>20805</v>
      </c>
      <c r="C42" s="63">
        <v>2080505</v>
      </c>
      <c r="D42" s="16" t="s">
        <v>336</v>
      </c>
      <c r="E42" s="61">
        <f t="shared" si="2"/>
        <v>458</v>
      </c>
      <c r="F42" s="125">
        <v>458</v>
      </c>
      <c r="G42" s="126">
        <v>0</v>
      </c>
      <c r="H42" s="118"/>
      <c r="I42" s="129"/>
      <c r="J42" s="118"/>
      <c r="K42" s="118">
        <v>2013304</v>
      </c>
      <c r="L42" s="118" t="s">
        <v>295</v>
      </c>
      <c r="M42" s="118" t="str">
        <f t="shared" ref="M42:M73" si="4">VLOOKUP(K42,$C$7:$D$86,2,FALSE)</f>
        <v>      宣传管理</v>
      </c>
      <c r="N42" s="118">
        <v>278</v>
      </c>
      <c r="O42" s="118">
        <v>0</v>
      </c>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c r="AZ42" s="118"/>
      <c r="BA42" s="118"/>
      <c r="BB42" s="118"/>
      <c r="BC42" s="118"/>
      <c r="BD42" s="118"/>
      <c r="BE42" s="118"/>
      <c r="BF42" s="118"/>
      <c r="BG42" s="118"/>
      <c r="BH42" s="118"/>
      <c r="BI42" s="118"/>
      <c r="BJ42" s="118"/>
      <c r="BK42" s="118"/>
      <c r="BL42" s="118"/>
      <c r="BM42" s="118"/>
      <c r="BN42" s="118"/>
      <c r="BO42" s="118"/>
      <c r="BP42" s="118"/>
      <c r="BQ42" s="118"/>
      <c r="BR42" s="118"/>
      <c r="BS42" s="118"/>
      <c r="BT42" s="118"/>
      <c r="BU42" s="118"/>
      <c r="BV42" s="118"/>
      <c r="BW42" s="118"/>
      <c r="BX42" s="118"/>
      <c r="BY42" s="118"/>
      <c r="BZ42" s="118"/>
      <c r="CA42" s="118"/>
      <c r="CB42" s="118"/>
      <c r="CC42" s="118"/>
      <c r="CD42" s="118"/>
      <c r="CE42" s="118"/>
      <c r="CF42" s="118"/>
      <c r="CG42" s="118"/>
      <c r="CH42" s="118"/>
      <c r="CI42" s="118"/>
      <c r="CJ42" s="118"/>
      <c r="CK42" s="118"/>
      <c r="CL42" s="118"/>
      <c r="CM42" s="118"/>
      <c r="CN42" s="118"/>
      <c r="CO42" s="118"/>
      <c r="CP42" s="118"/>
      <c r="CQ42" s="118"/>
      <c r="CR42" s="118"/>
      <c r="CS42" s="118"/>
      <c r="CT42" s="118"/>
      <c r="CU42" s="118"/>
      <c r="CV42" s="118"/>
      <c r="CW42" s="118"/>
      <c r="CX42" s="118"/>
      <c r="CY42" s="118"/>
      <c r="CZ42" s="118"/>
      <c r="DA42" s="118"/>
      <c r="DB42" s="118"/>
      <c r="DC42" s="118"/>
      <c r="DD42" s="118"/>
      <c r="DE42" s="118"/>
      <c r="DF42" s="118"/>
      <c r="DG42" s="118"/>
      <c r="DH42" s="118"/>
      <c r="DI42" s="118"/>
      <c r="DJ42" s="118"/>
      <c r="DK42" s="118"/>
      <c r="DL42" s="118"/>
      <c r="DM42" s="118"/>
      <c r="DN42" s="118"/>
      <c r="DO42" s="118"/>
      <c r="DP42" s="118"/>
      <c r="DQ42" s="118"/>
      <c r="DR42" s="118"/>
      <c r="DS42" s="118"/>
      <c r="DT42" s="118"/>
      <c r="DU42" s="118"/>
      <c r="DV42" s="118"/>
      <c r="DW42" s="118"/>
      <c r="DX42" s="118"/>
      <c r="DY42" s="118"/>
      <c r="DZ42" s="118"/>
      <c r="EA42" s="118"/>
      <c r="EB42" s="118"/>
      <c r="EC42" s="118"/>
      <c r="ED42" s="118"/>
      <c r="EE42" s="118"/>
      <c r="EF42" s="118"/>
      <c r="EG42" s="118"/>
      <c r="EH42" s="118"/>
      <c r="EI42" s="118"/>
      <c r="EJ42" s="118"/>
      <c r="EK42" s="118"/>
      <c r="EL42" s="118"/>
      <c r="EM42" s="118"/>
      <c r="EN42" s="118"/>
      <c r="EO42" s="118"/>
      <c r="EP42" s="118"/>
      <c r="EQ42" s="118"/>
      <c r="ER42" s="118"/>
      <c r="ES42" s="118"/>
      <c r="ET42" s="118"/>
      <c r="EU42" s="118"/>
      <c r="EV42" s="118"/>
      <c r="EW42" s="118"/>
      <c r="EX42" s="118"/>
      <c r="EY42" s="118"/>
      <c r="EZ42" s="118"/>
      <c r="FA42" s="118"/>
      <c r="FB42" s="118"/>
      <c r="FC42" s="118"/>
      <c r="FD42" s="118"/>
      <c r="FE42" s="118"/>
      <c r="FF42" s="118"/>
      <c r="FG42" s="118"/>
      <c r="FH42" s="118"/>
      <c r="FI42" s="118"/>
      <c r="FJ42" s="118"/>
      <c r="FK42" s="118"/>
      <c r="FL42" s="118"/>
      <c r="FM42" s="118"/>
      <c r="FN42" s="118"/>
      <c r="FO42" s="118"/>
      <c r="FP42" s="118"/>
      <c r="FQ42" s="118"/>
      <c r="FR42" s="118"/>
      <c r="FS42" s="118"/>
      <c r="FT42" s="118"/>
      <c r="FU42" s="118"/>
      <c r="FV42" s="118"/>
      <c r="FW42" s="118"/>
      <c r="FX42" s="118"/>
      <c r="FY42" s="118"/>
      <c r="FZ42" s="118"/>
      <c r="GA42" s="118"/>
      <c r="GB42" s="118"/>
      <c r="GC42" s="118"/>
      <c r="GD42" s="118"/>
      <c r="GE42" s="118"/>
      <c r="GF42" s="118"/>
      <c r="GG42" s="118"/>
      <c r="GH42" s="118"/>
      <c r="GI42" s="118"/>
      <c r="GJ42" s="118"/>
      <c r="GK42" s="118"/>
      <c r="GL42" s="118"/>
      <c r="GM42" s="118"/>
      <c r="GN42" s="118"/>
      <c r="GO42" s="118"/>
      <c r="GP42" s="118"/>
      <c r="GQ42" s="118"/>
      <c r="GR42" s="118"/>
      <c r="GS42" s="118"/>
      <c r="GT42" s="118"/>
      <c r="GU42" s="118"/>
      <c r="GV42" s="118"/>
      <c r="GW42" s="118"/>
      <c r="GX42" s="118"/>
      <c r="GY42" s="118"/>
      <c r="GZ42" s="118"/>
      <c r="HA42" s="118"/>
      <c r="HB42" s="118"/>
      <c r="HC42" s="118"/>
      <c r="HD42" s="118"/>
      <c r="HE42" s="118"/>
      <c r="HF42" s="118"/>
      <c r="HG42" s="118"/>
      <c r="HH42" s="118"/>
      <c r="HI42" s="118"/>
    </row>
    <row r="43" s="4" customFormat="1" ht="23.15" customHeight="1" spans="1:217">
      <c r="A43" s="109" t="str">
        <f t="shared" si="0"/>
        <v>208</v>
      </c>
      <c r="B43" s="109" t="str">
        <f t="shared" si="1"/>
        <v>20805</v>
      </c>
      <c r="C43" s="63">
        <v>2080506</v>
      </c>
      <c r="D43" s="16" t="s">
        <v>337</v>
      </c>
      <c r="E43" s="61">
        <f t="shared" si="2"/>
        <v>87</v>
      </c>
      <c r="F43" s="125">
        <v>87</v>
      </c>
      <c r="G43" s="126">
        <v>0</v>
      </c>
      <c r="H43" s="118"/>
      <c r="I43" s="129"/>
      <c r="J43" s="118" t="s">
        <v>296</v>
      </c>
      <c r="K43" s="118"/>
      <c r="L43" s="118"/>
      <c r="M43" s="118" t="e">
        <f t="shared" si="4"/>
        <v>#N/A</v>
      </c>
      <c r="N43" s="118">
        <v>335</v>
      </c>
      <c r="O43" s="118">
        <v>0</v>
      </c>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c r="BP43" s="118"/>
      <c r="BQ43" s="118"/>
      <c r="BR43" s="118"/>
      <c r="BS43" s="118"/>
      <c r="BT43" s="118"/>
      <c r="BU43" s="118"/>
      <c r="BV43" s="118"/>
      <c r="BW43" s="118"/>
      <c r="BX43" s="118"/>
      <c r="BY43" s="118"/>
      <c r="BZ43" s="118"/>
      <c r="CA43" s="118"/>
      <c r="CB43" s="118"/>
      <c r="CC43" s="118"/>
      <c r="CD43" s="118"/>
      <c r="CE43" s="118"/>
      <c r="CF43" s="118"/>
      <c r="CG43" s="118"/>
      <c r="CH43" s="118"/>
      <c r="CI43" s="118"/>
      <c r="CJ43" s="118"/>
      <c r="CK43" s="118"/>
      <c r="CL43" s="118"/>
      <c r="CM43" s="118"/>
      <c r="CN43" s="118"/>
      <c r="CO43" s="118"/>
      <c r="CP43" s="118"/>
      <c r="CQ43" s="118"/>
      <c r="CR43" s="118"/>
      <c r="CS43" s="118"/>
      <c r="CT43" s="118"/>
      <c r="CU43" s="118"/>
      <c r="CV43" s="118"/>
      <c r="CW43" s="118"/>
      <c r="CX43" s="118"/>
      <c r="CY43" s="118"/>
      <c r="CZ43" s="118"/>
      <c r="DA43" s="118"/>
      <c r="DB43" s="118"/>
      <c r="DC43" s="118"/>
      <c r="DD43" s="118"/>
      <c r="DE43" s="118"/>
      <c r="DF43" s="118"/>
      <c r="DG43" s="118"/>
      <c r="DH43" s="118"/>
      <c r="DI43" s="118"/>
      <c r="DJ43" s="118"/>
      <c r="DK43" s="118"/>
      <c r="DL43" s="118"/>
      <c r="DM43" s="118"/>
      <c r="DN43" s="118"/>
      <c r="DO43" s="118"/>
      <c r="DP43" s="118"/>
      <c r="DQ43" s="118"/>
      <c r="DR43" s="118"/>
      <c r="DS43" s="118"/>
      <c r="DT43" s="118"/>
      <c r="DU43" s="118"/>
      <c r="DV43" s="118"/>
      <c r="DW43" s="118"/>
      <c r="DX43" s="118"/>
      <c r="DY43" s="118"/>
      <c r="DZ43" s="118"/>
      <c r="EA43" s="118"/>
      <c r="EB43" s="118"/>
      <c r="EC43" s="118"/>
      <c r="ED43" s="118"/>
      <c r="EE43" s="118"/>
      <c r="EF43" s="118"/>
      <c r="EG43" s="118"/>
      <c r="EH43" s="118"/>
      <c r="EI43" s="118"/>
      <c r="EJ43" s="118"/>
      <c r="EK43" s="118"/>
      <c r="EL43" s="118"/>
      <c r="EM43" s="118"/>
      <c r="EN43" s="118"/>
      <c r="EO43" s="118"/>
      <c r="EP43" s="118"/>
      <c r="EQ43" s="118"/>
      <c r="ER43" s="118"/>
      <c r="ES43" s="118"/>
      <c r="ET43" s="118"/>
      <c r="EU43" s="118"/>
      <c r="EV43" s="118"/>
      <c r="EW43" s="118"/>
      <c r="EX43" s="118"/>
      <c r="EY43" s="118"/>
      <c r="EZ43" s="118"/>
      <c r="FA43" s="118"/>
      <c r="FB43" s="118"/>
      <c r="FC43" s="118"/>
      <c r="FD43" s="118"/>
      <c r="FE43" s="118"/>
      <c r="FF43" s="118"/>
      <c r="FG43" s="118"/>
      <c r="FH43" s="118"/>
      <c r="FI43" s="118"/>
      <c r="FJ43" s="118"/>
      <c r="FK43" s="118"/>
      <c r="FL43" s="118"/>
      <c r="FM43" s="118"/>
      <c r="FN43" s="118"/>
      <c r="FO43" s="118"/>
      <c r="FP43" s="118"/>
      <c r="FQ43" s="118"/>
      <c r="FR43" s="118"/>
      <c r="FS43" s="118"/>
      <c r="FT43" s="118"/>
      <c r="FU43" s="118"/>
      <c r="FV43" s="118"/>
      <c r="FW43" s="118"/>
      <c r="FX43" s="118"/>
      <c r="FY43" s="118"/>
      <c r="FZ43" s="118"/>
      <c r="GA43" s="118"/>
      <c r="GB43" s="118"/>
      <c r="GC43" s="118"/>
      <c r="GD43" s="118"/>
      <c r="GE43" s="118"/>
      <c r="GF43" s="118"/>
      <c r="GG43" s="118"/>
      <c r="GH43" s="118"/>
      <c r="GI43" s="118"/>
      <c r="GJ43" s="118"/>
      <c r="GK43" s="118"/>
      <c r="GL43" s="118"/>
      <c r="GM43" s="118"/>
      <c r="GN43" s="118"/>
      <c r="GO43" s="118"/>
      <c r="GP43" s="118"/>
      <c r="GQ43" s="118"/>
      <c r="GR43" s="118"/>
      <c r="GS43" s="118"/>
      <c r="GT43" s="118"/>
      <c r="GU43" s="118"/>
      <c r="GV43" s="118"/>
      <c r="GW43" s="118"/>
      <c r="GX43" s="118"/>
      <c r="GY43" s="118"/>
      <c r="GZ43" s="118"/>
      <c r="HA43" s="118"/>
      <c r="HB43" s="118"/>
      <c r="HC43" s="118"/>
      <c r="HD43" s="118"/>
      <c r="HE43" s="118"/>
      <c r="HF43" s="118"/>
      <c r="HG43" s="118"/>
      <c r="HH43" s="118"/>
      <c r="HI43" s="118"/>
    </row>
    <row r="44" s="4" customFormat="1" ht="23.15" customHeight="1" spans="1:217">
      <c r="A44" s="109" t="str">
        <f t="shared" si="0"/>
        <v>208</v>
      </c>
      <c r="B44" s="109" t="str">
        <f t="shared" si="1"/>
        <v>20808</v>
      </c>
      <c r="C44" s="63">
        <v>2080899</v>
      </c>
      <c r="D44" s="16" t="s">
        <v>341</v>
      </c>
      <c r="E44" s="61">
        <f t="shared" si="2"/>
        <v>14</v>
      </c>
      <c r="F44" s="125">
        <v>0</v>
      </c>
      <c r="G44" s="126">
        <v>14</v>
      </c>
      <c r="H44" s="118"/>
      <c r="I44" s="129"/>
      <c r="J44" s="118"/>
      <c r="K44" s="118">
        <v>2013699</v>
      </c>
      <c r="L44" s="118" t="s">
        <v>299</v>
      </c>
      <c r="M44" s="118" t="str">
        <f t="shared" si="4"/>
        <v>      其他共产党事务支出</v>
      </c>
      <c r="N44" s="118">
        <v>335</v>
      </c>
      <c r="O44" s="118">
        <v>0</v>
      </c>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118"/>
      <c r="BD44" s="118"/>
      <c r="BE44" s="118"/>
      <c r="BF44" s="118"/>
      <c r="BG44" s="118"/>
      <c r="BH44" s="118"/>
      <c r="BI44" s="118"/>
      <c r="BJ44" s="118"/>
      <c r="BK44" s="118"/>
      <c r="BL44" s="118"/>
      <c r="BM44" s="118"/>
      <c r="BN44" s="118"/>
      <c r="BO44" s="118"/>
      <c r="BP44" s="118"/>
      <c r="BQ44" s="118"/>
      <c r="BR44" s="118"/>
      <c r="BS44" s="118"/>
      <c r="BT44" s="118"/>
      <c r="BU44" s="118"/>
      <c r="BV44" s="118"/>
      <c r="BW44" s="118"/>
      <c r="BX44" s="118"/>
      <c r="BY44" s="118"/>
      <c r="BZ44" s="118"/>
      <c r="CA44" s="118"/>
      <c r="CB44" s="118"/>
      <c r="CC44" s="118"/>
      <c r="CD44" s="118"/>
      <c r="CE44" s="118"/>
      <c r="CF44" s="118"/>
      <c r="CG44" s="118"/>
      <c r="CH44" s="118"/>
      <c r="CI44" s="118"/>
      <c r="CJ44" s="118"/>
      <c r="CK44" s="118"/>
      <c r="CL44" s="118"/>
      <c r="CM44" s="118"/>
      <c r="CN44" s="118"/>
      <c r="CO44" s="118"/>
      <c r="CP44" s="118"/>
      <c r="CQ44" s="118"/>
      <c r="CR44" s="118"/>
      <c r="CS44" s="118"/>
      <c r="CT44" s="118"/>
      <c r="CU44" s="118"/>
      <c r="CV44" s="118"/>
      <c r="CW44" s="118"/>
      <c r="CX44" s="118"/>
      <c r="CY44" s="118"/>
      <c r="CZ44" s="118"/>
      <c r="DA44" s="118"/>
      <c r="DB44" s="118"/>
      <c r="DC44" s="118"/>
      <c r="DD44" s="118"/>
      <c r="DE44" s="118"/>
      <c r="DF44" s="118"/>
      <c r="DG44" s="118"/>
      <c r="DH44" s="118"/>
      <c r="DI44" s="118"/>
      <c r="DJ44" s="118"/>
      <c r="DK44" s="118"/>
      <c r="DL44" s="118"/>
      <c r="DM44" s="118"/>
      <c r="DN44" s="118"/>
      <c r="DO44" s="118"/>
      <c r="DP44" s="118"/>
      <c r="DQ44" s="118"/>
      <c r="DR44" s="118"/>
      <c r="DS44" s="118"/>
      <c r="DT44" s="118"/>
      <c r="DU44" s="118"/>
      <c r="DV44" s="118"/>
      <c r="DW44" s="118"/>
      <c r="DX44" s="118"/>
      <c r="DY44" s="118"/>
      <c r="DZ44" s="118"/>
      <c r="EA44" s="118"/>
      <c r="EB44" s="118"/>
      <c r="EC44" s="118"/>
      <c r="ED44" s="118"/>
      <c r="EE44" s="118"/>
      <c r="EF44" s="118"/>
      <c r="EG44" s="118"/>
      <c r="EH44" s="118"/>
      <c r="EI44" s="118"/>
      <c r="EJ44" s="118"/>
      <c r="EK44" s="118"/>
      <c r="EL44" s="118"/>
      <c r="EM44" s="118"/>
      <c r="EN44" s="118"/>
      <c r="EO44" s="118"/>
      <c r="EP44" s="118"/>
      <c r="EQ44" s="118"/>
      <c r="ER44" s="118"/>
      <c r="ES44" s="118"/>
      <c r="ET44" s="118"/>
      <c r="EU44" s="118"/>
      <c r="EV44" s="118"/>
      <c r="EW44" s="118"/>
      <c r="EX44" s="118"/>
      <c r="EY44" s="118"/>
      <c r="EZ44" s="118"/>
      <c r="FA44" s="118"/>
      <c r="FB44" s="118"/>
      <c r="FC44" s="118"/>
      <c r="FD44" s="118"/>
      <c r="FE44" s="118"/>
      <c r="FF44" s="118"/>
      <c r="FG44" s="118"/>
      <c r="FH44" s="118"/>
      <c r="FI44" s="118"/>
      <c r="FJ44" s="118"/>
      <c r="FK44" s="118"/>
      <c r="FL44" s="118"/>
      <c r="FM44" s="118"/>
      <c r="FN44" s="118"/>
      <c r="FO44" s="118"/>
      <c r="FP44" s="118"/>
      <c r="FQ44" s="118"/>
      <c r="FR44" s="118"/>
      <c r="FS44" s="118"/>
      <c r="FT44" s="118"/>
      <c r="FU44" s="118"/>
      <c r="FV44" s="118"/>
      <c r="FW44" s="118"/>
      <c r="FX44" s="118"/>
      <c r="FY44" s="118"/>
      <c r="FZ44" s="118"/>
      <c r="GA44" s="118"/>
      <c r="GB44" s="118"/>
      <c r="GC44" s="118"/>
      <c r="GD44" s="118"/>
      <c r="GE44" s="118"/>
      <c r="GF44" s="118"/>
      <c r="GG44" s="118"/>
      <c r="GH44" s="118"/>
      <c r="GI44" s="118"/>
      <c r="GJ44" s="118"/>
      <c r="GK44" s="118"/>
      <c r="GL44" s="118"/>
      <c r="GM44" s="118"/>
      <c r="GN44" s="118"/>
      <c r="GO44" s="118"/>
      <c r="GP44" s="118"/>
      <c r="GQ44" s="118"/>
      <c r="GR44" s="118"/>
      <c r="GS44" s="118"/>
      <c r="GT44" s="118"/>
      <c r="GU44" s="118"/>
      <c r="GV44" s="118"/>
      <c r="GW44" s="118"/>
      <c r="GX44" s="118"/>
      <c r="GY44" s="118"/>
      <c r="GZ44" s="118"/>
      <c r="HA44" s="118"/>
      <c r="HB44" s="118"/>
      <c r="HC44" s="118"/>
      <c r="HD44" s="118"/>
      <c r="HE44" s="118"/>
      <c r="HF44" s="118"/>
      <c r="HG44" s="118"/>
      <c r="HH44" s="118"/>
      <c r="HI44" s="118"/>
    </row>
    <row r="45" s="4" customFormat="1" ht="23.15" customHeight="1" spans="1:217">
      <c r="A45" s="109" t="str">
        <f t="shared" si="0"/>
        <v>208</v>
      </c>
      <c r="B45" s="109" t="str">
        <f t="shared" si="1"/>
        <v>20827</v>
      </c>
      <c r="C45" s="63">
        <v>2082702</v>
      </c>
      <c r="D45" s="16" t="s">
        <v>345</v>
      </c>
      <c r="E45" s="61">
        <f t="shared" si="2"/>
        <v>1</v>
      </c>
      <c r="F45" s="125">
        <v>1</v>
      </c>
      <c r="G45" s="126">
        <v>0</v>
      </c>
      <c r="H45" s="118"/>
      <c r="I45" s="129"/>
      <c r="J45" s="118" t="s">
        <v>300</v>
      </c>
      <c r="K45" s="118"/>
      <c r="L45" s="118"/>
      <c r="M45" s="118" t="e">
        <f t="shared" si="4"/>
        <v>#N/A</v>
      </c>
      <c r="N45" s="118">
        <v>135</v>
      </c>
      <c r="O45" s="118">
        <v>0</v>
      </c>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8"/>
      <c r="BR45" s="118"/>
      <c r="BS45" s="118"/>
      <c r="BT45" s="118"/>
      <c r="BU45" s="118"/>
      <c r="BV45" s="118"/>
      <c r="BW45" s="118"/>
      <c r="BX45" s="118"/>
      <c r="BY45" s="118"/>
      <c r="BZ45" s="118"/>
      <c r="CA45" s="118"/>
      <c r="CB45" s="118"/>
      <c r="CC45" s="118"/>
      <c r="CD45" s="118"/>
      <c r="CE45" s="118"/>
      <c r="CF45" s="118"/>
      <c r="CG45" s="118"/>
      <c r="CH45" s="118"/>
      <c r="CI45" s="118"/>
      <c r="CJ45" s="118"/>
      <c r="CK45" s="118"/>
      <c r="CL45" s="118"/>
      <c r="CM45" s="118"/>
      <c r="CN45" s="118"/>
      <c r="CO45" s="118"/>
      <c r="CP45" s="118"/>
      <c r="CQ45" s="118"/>
      <c r="CR45" s="118"/>
      <c r="CS45" s="118"/>
      <c r="CT45" s="118"/>
      <c r="CU45" s="118"/>
      <c r="CV45" s="118"/>
      <c r="CW45" s="118"/>
      <c r="CX45" s="118"/>
      <c r="CY45" s="118"/>
      <c r="CZ45" s="118"/>
      <c r="DA45" s="118"/>
      <c r="DB45" s="118"/>
      <c r="DC45" s="118"/>
      <c r="DD45" s="118"/>
      <c r="DE45" s="118"/>
      <c r="DF45" s="118"/>
      <c r="DG45" s="118"/>
      <c r="DH45" s="118"/>
      <c r="DI45" s="118"/>
      <c r="DJ45" s="118"/>
      <c r="DK45" s="118"/>
      <c r="DL45" s="118"/>
      <c r="DM45" s="118"/>
      <c r="DN45" s="118"/>
      <c r="DO45" s="118"/>
      <c r="DP45" s="118"/>
      <c r="DQ45" s="118"/>
      <c r="DR45" s="118"/>
      <c r="DS45" s="118"/>
      <c r="DT45" s="118"/>
      <c r="DU45" s="118"/>
      <c r="DV45" s="118"/>
      <c r="DW45" s="118"/>
      <c r="DX45" s="118"/>
      <c r="DY45" s="118"/>
      <c r="DZ45" s="118"/>
      <c r="EA45" s="118"/>
      <c r="EB45" s="118"/>
      <c r="EC45" s="118"/>
      <c r="ED45" s="118"/>
      <c r="EE45" s="118"/>
      <c r="EF45" s="118"/>
      <c r="EG45" s="118"/>
      <c r="EH45" s="118"/>
      <c r="EI45" s="118"/>
      <c r="EJ45" s="118"/>
      <c r="EK45" s="118"/>
      <c r="EL45" s="118"/>
      <c r="EM45" s="118"/>
      <c r="EN45" s="118"/>
      <c r="EO45" s="118"/>
      <c r="EP45" s="118"/>
      <c r="EQ45" s="118"/>
      <c r="ER45" s="118"/>
      <c r="ES45" s="118"/>
      <c r="ET45" s="118"/>
      <c r="EU45" s="118"/>
      <c r="EV45" s="118"/>
      <c r="EW45" s="118"/>
      <c r="EX45" s="118"/>
      <c r="EY45" s="118"/>
      <c r="EZ45" s="118"/>
      <c r="FA45" s="118"/>
      <c r="FB45" s="118"/>
      <c r="FC45" s="118"/>
      <c r="FD45" s="118"/>
      <c r="FE45" s="118"/>
      <c r="FF45" s="118"/>
      <c r="FG45" s="118"/>
      <c r="FH45" s="118"/>
      <c r="FI45" s="118"/>
      <c r="FJ45" s="118"/>
      <c r="FK45" s="118"/>
      <c r="FL45" s="118"/>
      <c r="FM45" s="118"/>
      <c r="FN45" s="118"/>
      <c r="FO45" s="118"/>
      <c r="FP45" s="118"/>
      <c r="FQ45" s="118"/>
      <c r="FR45" s="118"/>
      <c r="FS45" s="118"/>
      <c r="FT45" s="118"/>
      <c r="FU45" s="118"/>
      <c r="FV45" s="118"/>
      <c r="FW45" s="118"/>
      <c r="FX45" s="118"/>
      <c r="FY45" s="118"/>
      <c r="FZ45" s="118"/>
      <c r="GA45" s="118"/>
      <c r="GB45" s="118"/>
      <c r="GC45" s="118"/>
      <c r="GD45" s="118"/>
      <c r="GE45" s="118"/>
      <c r="GF45" s="118"/>
      <c r="GG45" s="118"/>
      <c r="GH45" s="118"/>
      <c r="GI45" s="118"/>
      <c r="GJ45" s="118"/>
      <c r="GK45" s="118"/>
      <c r="GL45" s="118"/>
      <c r="GM45" s="118"/>
      <c r="GN45" s="118"/>
      <c r="GO45" s="118"/>
      <c r="GP45" s="118"/>
      <c r="GQ45" s="118"/>
      <c r="GR45" s="118"/>
      <c r="GS45" s="118"/>
      <c r="GT45" s="118"/>
      <c r="GU45" s="118"/>
      <c r="GV45" s="118"/>
      <c r="GW45" s="118"/>
      <c r="GX45" s="118"/>
      <c r="GY45" s="118"/>
      <c r="GZ45" s="118"/>
      <c r="HA45" s="118"/>
      <c r="HB45" s="118"/>
      <c r="HC45" s="118"/>
      <c r="HD45" s="118"/>
      <c r="HE45" s="118"/>
      <c r="HF45" s="118"/>
      <c r="HG45" s="118"/>
      <c r="HH45" s="118"/>
      <c r="HI45" s="118"/>
    </row>
    <row r="46" s="4" customFormat="1" ht="23.15" customHeight="1" spans="1:217">
      <c r="A46" s="109" t="str">
        <f t="shared" si="0"/>
        <v>208</v>
      </c>
      <c r="B46" s="109" t="str">
        <f t="shared" si="1"/>
        <v>20899</v>
      </c>
      <c r="C46" s="63">
        <v>2089999</v>
      </c>
      <c r="D46" s="16" t="s">
        <v>349</v>
      </c>
      <c r="E46" s="61">
        <f t="shared" si="2"/>
        <v>2</v>
      </c>
      <c r="F46" s="125">
        <v>2</v>
      </c>
      <c r="G46" s="126">
        <v>0</v>
      </c>
      <c r="H46" s="118"/>
      <c r="I46" s="129"/>
      <c r="J46" s="118"/>
      <c r="K46" s="118">
        <v>2014099</v>
      </c>
      <c r="L46" s="118" t="s">
        <v>303</v>
      </c>
      <c r="M46" s="118" t="str">
        <f t="shared" si="4"/>
        <v>      其他信访事务支出</v>
      </c>
      <c r="N46" s="118">
        <v>135</v>
      </c>
      <c r="O46" s="118">
        <v>0</v>
      </c>
      <c r="P46" s="118"/>
      <c r="Q46" s="118"/>
      <c r="R46" s="118"/>
      <c r="S46" s="118"/>
      <c r="T46" s="118"/>
      <c r="U46" s="118"/>
      <c r="V46" s="118"/>
      <c r="W46" s="118"/>
      <c r="X46" s="118"/>
      <c r="Y46" s="118"/>
      <c r="Z46" s="118"/>
      <c r="AA46" s="118"/>
      <c r="AB46" s="118"/>
      <c r="AC46" s="118"/>
      <c r="AD46" s="118"/>
      <c r="AE46" s="118"/>
      <c r="AF46" s="118"/>
      <c r="AG46" s="118"/>
      <c r="AH46" s="118"/>
      <c r="AI46" s="118"/>
      <c r="AJ46" s="118"/>
      <c r="AK46" s="118"/>
      <c r="AL46" s="118"/>
      <c r="AM46" s="118"/>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8"/>
      <c r="BQ46" s="118"/>
      <c r="BR46" s="118"/>
      <c r="BS46" s="118"/>
      <c r="BT46" s="118"/>
      <c r="BU46" s="118"/>
      <c r="BV46" s="118"/>
      <c r="BW46" s="118"/>
      <c r="BX46" s="118"/>
      <c r="BY46" s="118"/>
      <c r="BZ46" s="118"/>
      <c r="CA46" s="118"/>
      <c r="CB46" s="118"/>
      <c r="CC46" s="118"/>
      <c r="CD46" s="118"/>
      <c r="CE46" s="118"/>
      <c r="CF46" s="118"/>
      <c r="CG46" s="118"/>
      <c r="CH46" s="118"/>
      <c r="CI46" s="118"/>
      <c r="CJ46" s="118"/>
      <c r="CK46" s="118"/>
      <c r="CL46" s="118"/>
      <c r="CM46" s="118"/>
      <c r="CN46" s="118"/>
      <c r="CO46" s="118"/>
      <c r="CP46" s="118"/>
      <c r="CQ46" s="118"/>
      <c r="CR46" s="118"/>
      <c r="CS46" s="118"/>
      <c r="CT46" s="118"/>
      <c r="CU46" s="118"/>
      <c r="CV46" s="118"/>
      <c r="CW46" s="118"/>
      <c r="CX46" s="118"/>
      <c r="CY46" s="118"/>
      <c r="CZ46" s="118"/>
      <c r="DA46" s="118"/>
      <c r="DB46" s="118"/>
      <c r="DC46" s="118"/>
      <c r="DD46" s="118"/>
      <c r="DE46" s="118"/>
      <c r="DF46" s="118"/>
      <c r="DG46" s="118"/>
      <c r="DH46" s="118"/>
      <c r="DI46" s="118"/>
      <c r="DJ46" s="118"/>
      <c r="DK46" s="118"/>
      <c r="DL46" s="118"/>
      <c r="DM46" s="118"/>
      <c r="DN46" s="118"/>
      <c r="DO46" s="118"/>
      <c r="DP46" s="118"/>
      <c r="DQ46" s="118"/>
      <c r="DR46" s="118"/>
      <c r="DS46" s="118"/>
      <c r="DT46" s="118"/>
      <c r="DU46" s="118"/>
      <c r="DV46" s="118"/>
      <c r="DW46" s="118"/>
      <c r="DX46" s="118"/>
      <c r="DY46" s="118"/>
      <c r="DZ46" s="118"/>
      <c r="EA46" s="118"/>
      <c r="EB46" s="118"/>
      <c r="EC46" s="118"/>
      <c r="ED46" s="118"/>
      <c r="EE46" s="118"/>
      <c r="EF46" s="118"/>
      <c r="EG46" s="118"/>
      <c r="EH46" s="118"/>
      <c r="EI46" s="118"/>
      <c r="EJ46" s="118"/>
      <c r="EK46" s="118"/>
      <c r="EL46" s="118"/>
      <c r="EM46" s="118"/>
      <c r="EN46" s="118"/>
      <c r="EO46" s="118"/>
      <c r="EP46" s="118"/>
      <c r="EQ46" s="118"/>
      <c r="ER46" s="118"/>
      <c r="ES46" s="118"/>
      <c r="ET46" s="118"/>
      <c r="EU46" s="118"/>
      <c r="EV46" s="118"/>
      <c r="EW46" s="118"/>
      <c r="EX46" s="118"/>
      <c r="EY46" s="118"/>
      <c r="EZ46" s="118"/>
      <c r="FA46" s="118"/>
      <c r="FB46" s="118"/>
      <c r="FC46" s="118"/>
      <c r="FD46" s="118"/>
      <c r="FE46" s="118"/>
      <c r="FF46" s="118"/>
      <c r="FG46" s="118"/>
      <c r="FH46" s="118"/>
      <c r="FI46" s="118"/>
      <c r="FJ46" s="118"/>
      <c r="FK46" s="118"/>
      <c r="FL46" s="118"/>
      <c r="FM46" s="118"/>
      <c r="FN46" s="118"/>
      <c r="FO46" s="118"/>
      <c r="FP46" s="118"/>
      <c r="FQ46" s="118"/>
      <c r="FR46" s="118"/>
      <c r="FS46" s="118"/>
      <c r="FT46" s="118"/>
      <c r="FU46" s="118"/>
      <c r="FV46" s="118"/>
      <c r="FW46" s="118"/>
      <c r="FX46" s="118"/>
      <c r="FY46" s="118"/>
      <c r="FZ46" s="118"/>
      <c r="GA46" s="118"/>
      <c r="GB46" s="118"/>
      <c r="GC46" s="118"/>
      <c r="GD46" s="118"/>
      <c r="GE46" s="118"/>
      <c r="GF46" s="118"/>
      <c r="GG46" s="118"/>
      <c r="GH46" s="118"/>
      <c r="GI46" s="118"/>
      <c r="GJ46" s="118"/>
      <c r="GK46" s="118"/>
      <c r="GL46" s="118"/>
      <c r="GM46" s="118"/>
      <c r="GN46" s="118"/>
      <c r="GO46" s="118"/>
      <c r="GP46" s="118"/>
      <c r="GQ46" s="118"/>
      <c r="GR46" s="118"/>
      <c r="GS46" s="118"/>
      <c r="GT46" s="118"/>
      <c r="GU46" s="118"/>
      <c r="GV46" s="118"/>
      <c r="GW46" s="118"/>
      <c r="GX46" s="118"/>
      <c r="GY46" s="118"/>
      <c r="GZ46" s="118"/>
      <c r="HA46" s="118"/>
      <c r="HB46" s="118"/>
      <c r="HC46" s="118"/>
      <c r="HD46" s="118"/>
      <c r="HE46" s="118"/>
      <c r="HF46" s="118"/>
      <c r="HG46" s="118"/>
      <c r="HH46" s="118"/>
      <c r="HI46" s="118"/>
    </row>
    <row r="47" s="4" customFormat="1" ht="23.15" customHeight="1" spans="1:217">
      <c r="A47" s="109" t="str">
        <f t="shared" si="0"/>
        <v>210</v>
      </c>
      <c r="B47" s="109" t="str">
        <f t="shared" si="1"/>
        <v>21011</v>
      </c>
      <c r="C47" s="63">
        <v>2101101</v>
      </c>
      <c r="D47" s="16" t="s">
        <v>354</v>
      </c>
      <c r="E47" s="61">
        <f t="shared" si="2"/>
        <v>30</v>
      </c>
      <c r="F47" s="125">
        <v>30</v>
      </c>
      <c r="G47" s="126">
        <v>0</v>
      </c>
      <c r="H47" s="118"/>
      <c r="I47" s="129" t="s">
        <v>304</v>
      </c>
      <c r="J47" s="118"/>
      <c r="K47" s="118"/>
      <c r="L47" s="118"/>
      <c r="M47" s="118" t="e">
        <f t="shared" si="4"/>
        <v>#N/A</v>
      </c>
      <c r="N47" s="118">
        <v>100</v>
      </c>
      <c r="O47" s="118">
        <v>0</v>
      </c>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8"/>
      <c r="BQ47" s="118"/>
      <c r="BR47" s="118"/>
      <c r="BS47" s="118"/>
      <c r="BT47" s="118"/>
      <c r="BU47" s="118"/>
      <c r="BV47" s="118"/>
      <c r="BW47" s="118"/>
      <c r="BX47" s="118"/>
      <c r="BY47" s="118"/>
      <c r="BZ47" s="118"/>
      <c r="CA47" s="118"/>
      <c r="CB47" s="118"/>
      <c r="CC47" s="118"/>
      <c r="CD47" s="118"/>
      <c r="CE47" s="118"/>
      <c r="CF47" s="118"/>
      <c r="CG47" s="118"/>
      <c r="CH47" s="118"/>
      <c r="CI47" s="118"/>
      <c r="CJ47" s="118"/>
      <c r="CK47" s="118"/>
      <c r="CL47" s="118"/>
      <c r="CM47" s="118"/>
      <c r="CN47" s="118"/>
      <c r="CO47" s="118"/>
      <c r="CP47" s="118"/>
      <c r="CQ47" s="118"/>
      <c r="CR47" s="118"/>
      <c r="CS47" s="118"/>
      <c r="CT47" s="118"/>
      <c r="CU47" s="118"/>
      <c r="CV47" s="118"/>
      <c r="CW47" s="118"/>
      <c r="CX47" s="118"/>
      <c r="CY47" s="118"/>
      <c r="CZ47" s="118"/>
      <c r="DA47" s="118"/>
      <c r="DB47" s="118"/>
      <c r="DC47" s="118"/>
      <c r="DD47" s="118"/>
      <c r="DE47" s="118"/>
      <c r="DF47" s="118"/>
      <c r="DG47" s="118"/>
      <c r="DH47" s="118"/>
      <c r="DI47" s="118"/>
      <c r="DJ47" s="118"/>
      <c r="DK47" s="118"/>
      <c r="DL47" s="118"/>
      <c r="DM47" s="118"/>
      <c r="DN47" s="118"/>
      <c r="DO47" s="118"/>
      <c r="DP47" s="118"/>
      <c r="DQ47" s="118"/>
      <c r="DR47" s="118"/>
      <c r="DS47" s="118"/>
      <c r="DT47" s="118"/>
      <c r="DU47" s="118"/>
      <c r="DV47" s="118"/>
      <c r="DW47" s="118"/>
      <c r="DX47" s="118"/>
      <c r="DY47" s="118"/>
      <c r="DZ47" s="118"/>
      <c r="EA47" s="118"/>
      <c r="EB47" s="118"/>
      <c r="EC47" s="118"/>
      <c r="ED47" s="118"/>
      <c r="EE47" s="118"/>
      <c r="EF47" s="118"/>
      <c r="EG47" s="118"/>
      <c r="EH47" s="118"/>
      <c r="EI47" s="118"/>
      <c r="EJ47" s="118"/>
      <c r="EK47" s="118"/>
      <c r="EL47" s="118"/>
      <c r="EM47" s="118"/>
      <c r="EN47" s="118"/>
      <c r="EO47" s="118"/>
      <c r="EP47" s="118"/>
      <c r="EQ47" s="118"/>
      <c r="ER47" s="118"/>
      <c r="ES47" s="118"/>
      <c r="ET47" s="118"/>
      <c r="EU47" s="118"/>
      <c r="EV47" s="118"/>
      <c r="EW47" s="118"/>
      <c r="EX47" s="118"/>
      <c r="EY47" s="118"/>
      <c r="EZ47" s="118"/>
      <c r="FA47" s="118"/>
      <c r="FB47" s="118"/>
      <c r="FC47" s="118"/>
      <c r="FD47" s="118"/>
      <c r="FE47" s="118"/>
      <c r="FF47" s="118"/>
      <c r="FG47" s="118"/>
      <c r="FH47" s="118"/>
      <c r="FI47" s="118"/>
      <c r="FJ47" s="118"/>
      <c r="FK47" s="118"/>
      <c r="FL47" s="118"/>
      <c r="FM47" s="118"/>
      <c r="FN47" s="118"/>
      <c r="FO47" s="118"/>
      <c r="FP47" s="118"/>
      <c r="FQ47" s="118"/>
      <c r="FR47" s="118"/>
      <c r="FS47" s="118"/>
      <c r="FT47" s="118"/>
      <c r="FU47" s="118"/>
      <c r="FV47" s="118"/>
      <c r="FW47" s="118"/>
      <c r="FX47" s="118"/>
      <c r="FY47" s="118"/>
      <c r="FZ47" s="118"/>
      <c r="GA47" s="118"/>
      <c r="GB47" s="118"/>
      <c r="GC47" s="118"/>
      <c r="GD47" s="118"/>
      <c r="GE47" s="118"/>
      <c r="GF47" s="118"/>
      <c r="GG47" s="118"/>
      <c r="GH47" s="118"/>
      <c r="GI47" s="118"/>
      <c r="GJ47" s="118"/>
      <c r="GK47" s="118"/>
      <c r="GL47" s="118"/>
      <c r="GM47" s="118"/>
      <c r="GN47" s="118"/>
      <c r="GO47" s="118"/>
      <c r="GP47" s="118"/>
      <c r="GQ47" s="118"/>
      <c r="GR47" s="118"/>
      <c r="GS47" s="118"/>
      <c r="GT47" s="118"/>
      <c r="GU47" s="118"/>
      <c r="GV47" s="118"/>
      <c r="GW47" s="118"/>
      <c r="GX47" s="118"/>
      <c r="GY47" s="118"/>
      <c r="GZ47" s="118"/>
      <c r="HA47" s="118"/>
      <c r="HB47" s="118"/>
      <c r="HC47" s="118"/>
      <c r="HD47" s="118"/>
      <c r="HE47" s="118"/>
      <c r="HF47" s="118"/>
      <c r="HG47" s="118"/>
      <c r="HH47" s="118"/>
      <c r="HI47" s="118"/>
    </row>
    <row r="48" s="4" customFormat="1" ht="23.15" customHeight="1" spans="1:217">
      <c r="A48" s="109" t="str">
        <f t="shared" si="0"/>
        <v>210</v>
      </c>
      <c r="B48" s="109" t="str">
        <f t="shared" si="1"/>
        <v>21011</v>
      </c>
      <c r="C48" s="63">
        <v>2101103</v>
      </c>
      <c r="D48" s="16" t="s">
        <v>355</v>
      </c>
      <c r="E48" s="61">
        <f t="shared" si="2"/>
        <v>108</v>
      </c>
      <c r="F48" s="125">
        <v>108</v>
      </c>
      <c r="G48" s="126">
        <v>0</v>
      </c>
      <c r="H48" s="118"/>
      <c r="I48" s="129"/>
      <c r="J48" s="118" t="s">
        <v>305</v>
      </c>
      <c r="K48" s="118"/>
      <c r="L48" s="118"/>
      <c r="M48" s="118" t="e">
        <f t="shared" si="4"/>
        <v>#N/A</v>
      </c>
      <c r="N48" s="118">
        <v>100</v>
      </c>
      <c r="O48" s="118">
        <v>0</v>
      </c>
      <c r="P48" s="118"/>
      <c r="Q48" s="118"/>
      <c r="R48" s="118"/>
      <c r="S48" s="118"/>
      <c r="T48" s="118"/>
      <c r="U48" s="118"/>
      <c r="V48" s="118"/>
      <c r="W48" s="118"/>
      <c r="X48" s="118"/>
      <c r="Y48" s="118"/>
      <c r="Z48" s="118"/>
      <c r="AA48" s="118"/>
      <c r="AB48" s="118"/>
      <c r="AC48" s="118"/>
      <c r="AD48" s="118"/>
      <c r="AE48" s="118"/>
      <c r="AF48" s="118"/>
      <c r="AG48" s="118"/>
      <c r="AH48" s="118"/>
      <c r="AI48" s="118"/>
      <c r="AJ48" s="118"/>
      <c r="AK48" s="118"/>
      <c r="AL48" s="118"/>
      <c r="AM48" s="118"/>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8"/>
      <c r="BQ48" s="118"/>
      <c r="BR48" s="118"/>
      <c r="BS48" s="118"/>
      <c r="BT48" s="118"/>
      <c r="BU48" s="118"/>
      <c r="BV48" s="118"/>
      <c r="BW48" s="118"/>
      <c r="BX48" s="118"/>
      <c r="BY48" s="118"/>
      <c r="BZ48" s="118"/>
      <c r="CA48" s="118"/>
      <c r="CB48" s="118"/>
      <c r="CC48" s="118"/>
      <c r="CD48" s="118"/>
      <c r="CE48" s="118"/>
      <c r="CF48" s="118"/>
      <c r="CG48" s="118"/>
      <c r="CH48" s="118"/>
      <c r="CI48" s="118"/>
      <c r="CJ48" s="118"/>
      <c r="CK48" s="118"/>
      <c r="CL48" s="118"/>
      <c r="CM48" s="118"/>
      <c r="CN48" s="118"/>
      <c r="CO48" s="118"/>
      <c r="CP48" s="118"/>
      <c r="CQ48" s="118"/>
      <c r="CR48" s="118"/>
      <c r="CS48" s="118"/>
      <c r="CT48" s="118"/>
      <c r="CU48" s="118"/>
      <c r="CV48" s="118"/>
      <c r="CW48" s="118"/>
      <c r="CX48" s="118"/>
      <c r="CY48" s="118"/>
      <c r="CZ48" s="118"/>
      <c r="DA48" s="118"/>
      <c r="DB48" s="118"/>
      <c r="DC48" s="118"/>
      <c r="DD48" s="118"/>
      <c r="DE48" s="118"/>
      <c r="DF48" s="118"/>
      <c r="DG48" s="118"/>
      <c r="DH48" s="118"/>
      <c r="DI48" s="118"/>
      <c r="DJ48" s="118"/>
      <c r="DK48" s="118"/>
      <c r="DL48" s="118"/>
      <c r="DM48" s="118"/>
      <c r="DN48" s="118"/>
      <c r="DO48" s="118"/>
      <c r="DP48" s="118"/>
      <c r="DQ48" s="118"/>
      <c r="DR48" s="118"/>
      <c r="DS48" s="118"/>
      <c r="DT48" s="118"/>
      <c r="DU48" s="118"/>
      <c r="DV48" s="118"/>
      <c r="DW48" s="118"/>
      <c r="DX48" s="118"/>
      <c r="DY48" s="118"/>
      <c r="DZ48" s="118"/>
      <c r="EA48" s="118"/>
      <c r="EB48" s="118"/>
      <c r="EC48" s="118"/>
      <c r="ED48" s="118"/>
      <c r="EE48" s="118"/>
      <c r="EF48" s="118"/>
      <c r="EG48" s="118"/>
      <c r="EH48" s="118"/>
      <c r="EI48" s="118"/>
      <c r="EJ48" s="118"/>
      <c r="EK48" s="118"/>
      <c r="EL48" s="118"/>
      <c r="EM48" s="118"/>
      <c r="EN48" s="118"/>
      <c r="EO48" s="118"/>
      <c r="EP48" s="118"/>
      <c r="EQ48" s="118"/>
      <c r="ER48" s="118"/>
      <c r="ES48" s="118"/>
      <c r="ET48" s="118"/>
      <c r="EU48" s="118"/>
      <c r="EV48" s="118"/>
      <c r="EW48" s="118"/>
      <c r="EX48" s="118"/>
      <c r="EY48" s="118"/>
      <c r="EZ48" s="118"/>
      <c r="FA48" s="118"/>
      <c r="FB48" s="118"/>
      <c r="FC48" s="118"/>
      <c r="FD48" s="118"/>
      <c r="FE48" s="118"/>
      <c r="FF48" s="118"/>
      <c r="FG48" s="118"/>
      <c r="FH48" s="118"/>
      <c r="FI48" s="118"/>
      <c r="FJ48" s="118"/>
      <c r="FK48" s="118"/>
      <c r="FL48" s="118"/>
      <c r="FM48" s="118"/>
      <c r="FN48" s="118"/>
      <c r="FO48" s="118"/>
      <c r="FP48" s="118"/>
      <c r="FQ48" s="118"/>
      <c r="FR48" s="118"/>
      <c r="FS48" s="118"/>
      <c r="FT48" s="118"/>
      <c r="FU48" s="118"/>
      <c r="FV48" s="118"/>
      <c r="FW48" s="118"/>
      <c r="FX48" s="118"/>
      <c r="FY48" s="118"/>
      <c r="FZ48" s="118"/>
      <c r="GA48" s="118"/>
      <c r="GB48" s="118"/>
      <c r="GC48" s="118"/>
      <c r="GD48" s="118"/>
      <c r="GE48" s="118"/>
      <c r="GF48" s="118"/>
      <c r="GG48" s="118"/>
      <c r="GH48" s="118"/>
      <c r="GI48" s="118"/>
      <c r="GJ48" s="118"/>
      <c r="GK48" s="118"/>
      <c r="GL48" s="118"/>
      <c r="GM48" s="118"/>
      <c r="GN48" s="118"/>
      <c r="GO48" s="118"/>
      <c r="GP48" s="118"/>
      <c r="GQ48" s="118"/>
      <c r="GR48" s="118"/>
      <c r="GS48" s="118"/>
      <c r="GT48" s="118"/>
      <c r="GU48" s="118"/>
      <c r="GV48" s="118"/>
      <c r="GW48" s="118"/>
      <c r="GX48" s="118"/>
      <c r="GY48" s="118"/>
      <c r="GZ48" s="118"/>
      <c r="HA48" s="118"/>
      <c r="HB48" s="118"/>
      <c r="HC48" s="118"/>
      <c r="HD48" s="118"/>
      <c r="HE48" s="118"/>
      <c r="HF48" s="118"/>
      <c r="HG48" s="118"/>
      <c r="HH48" s="118"/>
      <c r="HI48" s="118"/>
    </row>
    <row r="49" s="4" customFormat="1" ht="23.15" customHeight="1" spans="1:217">
      <c r="A49" s="109" t="str">
        <f t="shared" si="0"/>
        <v>210</v>
      </c>
      <c r="B49" s="109" t="str">
        <f t="shared" si="1"/>
        <v>21011</v>
      </c>
      <c r="C49" s="63">
        <v>2101199</v>
      </c>
      <c r="D49" s="16" t="s">
        <v>356</v>
      </c>
      <c r="E49" s="61">
        <f t="shared" si="2"/>
        <v>247</v>
      </c>
      <c r="F49" s="125">
        <v>247</v>
      </c>
      <c r="G49" s="126">
        <v>0</v>
      </c>
      <c r="H49" s="118"/>
      <c r="I49" s="129"/>
      <c r="J49" s="118"/>
      <c r="K49" s="118">
        <v>2059999</v>
      </c>
      <c r="L49" s="118" t="s">
        <v>308</v>
      </c>
      <c r="M49" s="118" t="str">
        <f t="shared" si="4"/>
        <v>      其他教育支出(项)</v>
      </c>
      <c r="N49" s="118">
        <v>100</v>
      </c>
      <c r="O49" s="118">
        <v>0</v>
      </c>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8"/>
      <c r="BR49" s="118"/>
      <c r="BS49" s="118"/>
      <c r="BT49" s="118"/>
      <c r="BU49" s="118"/>
      <c r="BV49" s="118"/>
      <c r="BW49" s="118"/>
      <c r="BX49" s="118"/>
      <c r="BY49" s="118"/>
      <c r="BZ49" s="118"/>
      <c r="CA49" s="118"/>
      <c r="CB49" s="118"/>
      <c r="CC49" s="118"/>
      <c r="CD49" s="118"/>
      <c r="CE49" s="118"/>
      <c r="CF49" s="118"/>
      <c r="CG49" s="118"/>
      <c r="CH49" s="118"/>
      <c r="CI49" s="118"/>
      <c r="CJ49" s="118"/>
      <c r="CK49" s="118"/>
      <c r="CL49" s="118"/>
      <c r="CM49" s="118"/>
      <c r="CN49" s="118"/>
      <c r="CO49" s="118"/>
      <c r="CP49" s="118"/>
      <c r="CQ49" s="118"/>
      <c r="CR49" s="118"/>
      <c r="CS49" s="118"/>
      <c r="CT49" s="118"/>
      <c r="CU49" s="118"/>
      <c r="CV49" s="118"/>
      <c r="CW49" s="118"/>
      <c r="CX49" s="118"/>
      <c r="CY49" s="118"/>
      <c r="CZ49" s="118"/>
      <c r="DA49" s="118"/>
      <c r="DB49" s="118"/>
      <c r="DC49" s="118"/>
      <c r="DD49" s="118"/>
      <c r="DE49" s="118"/>
      <c r="DF49" s="118"/>
      <c r="DG49" s="118"/>
      <c r="DH49" s="118"/>
      <c r="DI49" s="118"/>
      <c r="DJ49" s="118"/>
      <c r="DK49" s="118"/>
      <c r="DL49" s="118"/>
      <c r="DM49" s="118"/>
      <c r="DN49" s="118"/>
      <c r="DO49" s="118"/>
      <c r="DP49" s="118"/>
      <c r="DQ49" s="118"/>
      <c r="DR49" s="118"/>
      <c r="DS49" s="118"/>
      <c r="DT49" s="118"/>
      <c r="DU49" s="118"/>
      <c r="DV49" s="118"/>
      <c r="DW49" s="118"/>
      <c r="DX49" s="118"/>
      <c r="DY49" s="118"/>
      <c r="DZ49" s="118"/>
      <c r="EA49" s="118"/>
      <c r="EB49" s="118"/>
      <c r="EC49" s="118"/>
      <c r="ED49" s="118"/>
      <c r="EE49" s="118"/>
      <c r="EF49" s="118"/>
      <c r="EG49" s="118"/>
      <c r="EH49" s="118"/>
      <c r="EI49" s="118"/>
      <c r="EJ49" s="118"/>
      <c r="EK49" s="118"/>
      <c r="EL49" s="118"/>
      <c r="EM49" s="118"/>
      <c r="EN49" s="118"/>
      <c r="EO49" s="118"/>
      <c r="EP49" s="118"/>
      <c r="EQ49" s="118"/>
      <c r="ER49" s="118"/>
      <c r="ES49" s="118"/>
      <c r="ET49" s="118"/>
      <c r="EU49" s="118"/>
      <c r="EV49" s="118"/>
      <c r="EW49" s="118"/>
      <c r="EX49" s="118"/>
      <c r="EY49" s="118"/>
      <c r="EZ49" s="118"/>
      <c r="FA49" s="118"/>
      <c r="FB49" s="118"/>
      <c r="FC49" s="118"/>
      <c r="FD49" s="118"/>
      <c r="FE49" s="118"/>
      <c r="FF49" s="118"/>
      <c r="FG49" s="118"/>
      <c r="FH49" s="118"/>
      <c r="FI49" s="118"/>
      <c r="FJ49" s="118"/>
      <c r="FK49" s="118"/>
      <c r="FL49" s="118"/>
      <c r="FM49" s="118"/>
      <c r="FN49" s="118"/>
      <c r="FO49" s="118"/>
      <c r="FP49" s="118"/>
      <c r="FQ49" s="118"/>
      <c r="FR49" s="118"/>
      <c r="FS49" s="118"/>
      <c r="FT49" s="118"/>
      <c r="FU49" s="118"/>
      <c r="FV49" s="118"/>
      <c r="FW49" s="118"/>
      <c r="FX49" s="118"/>
      <c r="FY49" s="118"/>
      <c r="FZ49" s="118"/>
      <c r="GA49" s="118"/>
      <c r="GB49" s="118"/>
      <c r="GC49" s="118"/>
      <c r="GD49" s="118"/>
      <c r="GE49" s="118"/>
      <c r="GF49" s="118"/>
      <c r="GG49" s="118"/>
      <c r="GH49" s="118"/>
      <c r="GI49" s="118"/>
      <c r="GJ49" s="118"/>
      <c r="GK49" s="118"/>
      <c r="GL49" s="118"/>
      <c r="GM49" s="118"/>
      <c r="GN49" s="118"/>
      <c r="GO49" s="118"/>
      <c r="GP49" s="118"/>
      <c r="GQ49" s="118"/>
      <c r="GR49" s="118"/>
      <c r="GS49" s="118"/>
      <c r="GT49" s="118"/>
      <c r="GU49" s="118"/>
      <c r="GV49" s="118"/>
      <c r="GW49" s="118"/>
      <c r="GX49" s="118"/>
      <c r="GY49" s="118"/>
      <c r="GZ49" s="118"/>
      <c r="HA49" s="118"/>
      <c r="HB49" s="118"/>
      <c r="HC49" s="118"/>
      <c r="HD49" s="118"/>
      <c r="HE49" s="118"/>
      <c r="HF49" s="118"/>
      <c r="HG49" s="118"/>
      <c r="HH49" s="118"/>
      <c r="HI49" s="118"/>
    </row>
    <row r="50" s="4" customFormat="1" ht="23.15" customHeight="1" spans="1:217">
      <c r="A50" s="109" t="str">
        <f t="shared" si="0"/>
        <v>211</v>
      </c>
      <c r="B50" s="109" t="str">
        <f t="shared" si="1"/>
        <v>21101</v>
      </c>
      <c r="C50" s="63">
        <v>2110101</v>
      </c>
      <c r="D50" s="16" t="s">
        <v>248</v>
      </c>
      <c r="E50" s="61">
        <f t="shared" si="2"/>
        <v>27</v>
      </c>
      <c r="F50" s="125">
        <v>27</v>
      </c>
      <c r="G50" s="126">
        <v>0</v>
      </c>
      <c r="H50" s="118"/>
      <c r="I50" s="129" t="s">
        <v>309</v>
      </c>
      <c r="J50" s="118"/>
      <c r="K50" s="118"/>
      <c r="L50" s="118"/>
      <c r="M50" s="118" t="e">
        <f t="shared" si="4"/>
        <v>#N/A</v>
      </c>
      <c r="N50" s="118">
        <v>15445</v>
      </c>
      <c r="O50" s="118">
        <v>0</v>
      </c>
      <c r="P50" s="118"/>
      <c r="Q50" s="118"/>
      <c r="R50" s="118"/>
      <c r="S50" s="118"/>
      <c r="T50" s="118"/>
      <c r="U50" s="118"/>
      <c r="V50" s="118"/>
      <c r="W50" s="118"/>
      <c r="X50" s="118"/>
      <c r="Y50" s="118"/>
      <c r="Z50" s="118"/>
      <c r="AA50" s="118"/>
      <c r="AB50" s="118"/>
      <c r="AC50" s="118"/>
      <c r="AD50" s="118"/>
      <c r="AE50" s="118"/>
      <c r="AF50" s="118"/>
      <c r="AG50" s="118"/>
      <c r="AH50" s="118"/>
      <c r="AI50" s="118"/>
      <c r="AJ50" s="118"/>
      <c r="AK50" s="118"/>
      <c r="AL50" s="118"/>
      <c r="AM50" s="118"/>
      <c r="AN50" s="118"/>
      <c r="AO50" s="118"/>
      <c r="AP50" s="118"/>
      <c r="AQ50" s="118"/>
      <c r="AR50" s="118"/>
      <c r="AS50" s="118"/>
      <c r="AT50" s="118"/>
      <c r="AU50" s="118"/>
      <c r="AV50" s="118"/>
      <c r="AW50" s="118"/>
      <c r="AX50" s="118"/>
      <c r="AY50" s="118"/>
      <c r="AZ50" s="118"/>
      <c r="BA50" s="118"/>
      <c r="BB50" s="118"/>
      <c r="BC50" s="118"/>
      <c r="BD50" s="118"/>
      <c r="BE50" s="118"/>
      <c r="BF50" s="118"/>
      <c r="BG50" s="118"/>
      <c r="BH50" s="118"/>
      <c r="BI50" s="118"/>
      <c r="BJ50" s="118"/>
      <c r="BK50" s="118"/>
      <c r="BL50" s="118"/>
      <c r="BM50" s="118"/>
      <c r="BN50" s="118"/>
      <c r="BO50" s="118"/>
      <c r="BP50" s="118"/>
      <c r="BQ50" s="118"/>
      <c r="BR50" s="118"/>
      <c r="BS50" s="118"/>
      <c r="BT50" s="118"/>
      <c r="BU50" s="118"/>
      <c r="BV50" s="118"/>
      <c r="BW50" s="118"/>
      <c r="BX50" s="118"/>
      <c r="BY50" s="118"/>
      <c r="BZ50" s="118"/>
      <c r="CA50" s="118"/>
      <c r="CB50" s="118"/>
      <c r="CC50" s="118"/>
      <c r="CD50" s="118"/>
      <c r="CE50" s="118"/>
      <c r="CF50" s="118"/>
      <c r="CG50" s="118"/>
      <c r="CH50" s="118"/>
      <c r="CI50" s="118"/>
      <c r="CJ50" s="118"/>
      <c r="CK50" s="118"/>
      <c r="CL50" s="118"/>
      <c r="CM50" s="118"/>
      <c r="CN50" s="118"/>
      <c r="CO50" s="118"/>
      <c r="CP50" s="118"/>
      <c r="CQ50" s="118"/>
      <c r="CR50" s="118"/>
      <c r="CS50" s="118"/>
      <c r="CT50" s="118"/>
      <c r="CU50" s="118"/>
      <c r="CV50" s="118"/>
      <c r="CW50" s="118"/>
      <c r="CX50" s="118"/>
      <c r="CY50" s="118"/>
      <c r="CZ50" s="118"/>
      <c r="DA50" s="118"/>
      <c r="DB50" s="118"/>
      <c r="DC50" s="118"/>
      <c r="DD50" s="118"/>
      <c r="DE50" s="118"/>
      <c r="DF50" s="118"/>
      <c r="DG50" s="118"/>
      <c r="DH50" s="118"/>
      <c r="DI50" s="118"/>
      <c r="DJ50" s="118"/>
      <c r="DK50" s="118"/>
      <c r="DL50" s="118"/>
      <c r="DM50" s="118"/>
      <c r="DN50" s="118"/>
      <c r="DO50" s="118"/>
      <c r="DP50" s="118"/>
      <c r="DQ50" s="118"/>
      <c r="DR50" s="118"/>
      <c r="DS50" s="118"/>
      <c r="DT50" s="118"/>
      <c r="DU50" s="118"/>
      <c r="DV50" s="118"/>
      <c r="DW50" s="118"/>
      <c r="DX50" s="118"/>
      <c r="DY50" s="118"/>
      <c r="DZ50" s="118"/>
      <c r="EA50" s="118"/>
      <c r="EB50" s="118"/>
      <c r="EC50" s="118"/>
      <c r="ED50" s="118"/>
      <c r="EE50" s="118"/>
      <c r="EF50" s="118"/>
      <c r="EG50" s="118"/>
      <c r="EH50" s="118"/>
      <c r="EI50" s="118"/>
      <c r="EJ50" s="118"/>
      <c r="EK50" s="118"/>
      <c r="EL50" s="118"/>
      <c r="EM50" s="118"/>
      <c r="EN50" s="118"/>
      <c r="EO50" s="118"/>
      <c r="EP50" s="118"/>
      <c r="EQ50" s="118"/>
      <c r="ER50" s="118"/>
      <c r="ES50" s="118"/>
      <c r="ET50" s="118"/>
      <c r="EU50" s="118"/>
      <c r="EV50" s="118"/>
      <c r="EW50" s="118"/>
      <c r="EX50" s="118"/>
      <c r="EY50" s="118"/>
      <c r="EZ50" s="118"/>
      <c r="FA50" s="118"/>
      <c r="FB50" s="118"/>
      <c r="FC50" s="118"/>
      <c r="FD50" s="118"/>
      <c r="FE50" s="118"/>
      <c r="FF50" s="118"/>
      <c r="FG50" s="118"/>
      <c r="FH50" s="118"/>
      <c r="FI50" s="118"/>
      <c r="FJ50" s="118"/>
      <c r="FK50" s="118"/>
      <c r="FL50" s="118"/>
      <c r="FM50" s="118"/>
      <c r="FN50" s="118"/>
      <c r="FO50" s="118"/>
      <c r="FP50" s="118"/>
      <c r="FQ50" s="118"/>
      <c r="FR50" s="118"/>
      <c r="FS50" s="118"/>
      <c r="FT50" s="118"/>
      <c r="FU50" s="118"/>
      <c r="FV50" s="118"/>
      <c r="FW50" s="118"/>
      <c r="FX50" s="118"/>
      <c r="FY50" s="118"/>
      <c r="FZ50" s="118"/>
      <c r="GA50" s="118"/>
      <c r="GB50" s="118"/>
      <c r="GC50" s="118"/>
      <c r="GD50" s="118"/>
      <c r="GE50" s="118"/>
      <c r="GF50" s="118"/>
      <c r="GG50" s="118"/>
      <c r="GH50" s="118"/>
      <c r="GI50" s="118"/>
      <c r="GJ50" s="118"/>
      <c r="GK50" s="118"/>
      <c r="GL50" s="118"/>
      <c r="GM50" s="118"/>
      <c r="GN50" s="118"/>
      <c r="GO50" s="118"/>
      <c r="GP50" s="118"/>
      <c r="GQ50" s="118"/>
      <c r="GR50" s="118"/>
      <c r="GS50" s="118"/>
      <c r="GT50" s="118"/>
      <c r="GU50" s="118"/>
      <c r="GV50" s="118"/>
      <c r="GW50" s="118"/>
      <c r="GX50" s="118"/>
      <c r="GY50" s="118"/>
      <c r="GZ50" s="118"/>
      <c r="HA50" s="118"/>
      <c r="HB50" s="118"/>
      <c r="HC50" s="118"/>
      <c r="HD50" s="118"/>
      <c r="HE50" s="118"/>
      <c r="HF50" s="118"/>
      <c r="HG50" s="118"/>
      <c r="HH50" s="118"/>
      <c r="HI50" s="118"/>
    </row>
    <row r="51" s="4" customFormat="1" ht="23.15" customHeight="1" spans="1:217">
      <c r="A51" s="109" t="str">
        <f t="shared" si="0"/>
        <v>211</v>
      </c>
      <c r="B51" s="109" t="str">
        <f t="shared" si="1"/>
        <v>21101</v>
      </c>
      <c r="C51" s="63">
        <v>2110107</v>
      </c>
      <c r="D51" s="16" t="s">
        <v>361</v>
      </c>
      <c r="E51" s="61">
        <f t="shared" si="2"/>
        <v>19</v>
      </c>
      <c r="F51" s="125">
        <v>19</v>
      </c>
      <c r="G51" s="126">
        <v>0</v>
      </c>
      <c r="H51" s="118"/>
      <c r="I51" s="129"/>
      <c r="J51" s="118" t="s">
        <v>310</v>
      </c>
      <c r="K51" s="118"/>
      <c r="L51" s="118"/>
      <c r="M51" s="118" t="e">
        <f t="shared" si="4"/>
        <v>#N/A</v>
      </c>
      <c r="N51" s="118">
        <v>15327</v>
      </c>
      <c r="O51" s="118">
        <v>0</v>
      </c>
      <c r="P51" s="118"/>
      <c r="Q51" s="118"/>
      <c r="R51" s="118"/>
      <c r="S51" s="118"/>
      <c r="T51" s="118"/>
      <c r="U51" s="118"/>
      <c r="V51" s="118"/>
      <c r="W51" s="118"/>
      <c r="X51" s="118"/>
      <c r="Y51" s="118"/>
      <c r="Z51" s="118"/>
      <c r="AA51" s="118"/>
      <c r="AB51" s="118"/>
      <c r="AC51" s="118"/>
      <c r="AD51" s="118"/>
      <c r="AE51" s="118"/>
      <c r="AF51" s="118"/>
      <c r="AG51" s="118"/>
      <c r="AH51" s="118"/>
      <c r="AI51" s="118"/>
      <c r="AJ51" s="118"/>
      <c r="AK51" s="118"/>
      <c r="AL51" s="118"/>
      <c r="AM51" s="118"/>
      <c r="AN51" s="118"/>
      <c r="AO51" s="118"/>
      <c r="AP51" s="118"/>
      <c r="AQ51" s="118"/>
      <c r="AR51" s="118"/>
      <c r="AS51" s="118"/>
      <c r="AT51" s="118"/>
      <c r="AU51" s="118"/>
      <c r="AV51" s="118"/>
      <c r="AW51" s="118"/>
      <c r="AX51" s="118"/>
      <c r="AY51" s="118"/>
      <c r="AZ51" s="118"/>
      <c r="BA51" s="118"/>
      <c r="BB51" s="118"/>
      <c r="BC51" s="118"/>
      <c r="BD51" s="118"/>
      <c r="BE51" s="118"/>
      <c r="BF51" s="118"/>
      <c r="BG51" s="118"/>
      <c r="BH51" s="118"/>
      <c r="BI51" s="118"/>
      <c r="BJ51" s="118"/>
      <c r="BK51" s="118"/>
      <c r="BL51" s="118"/>
      <c r="BM51" s="118"/>
      <c r="BN51" s="118"/>
      <c r="BO51" s="118"/>
      <c r="BP51" s="118"/>
      <c r="BQ51" s="118"/>
      <c r="BR51" s="118"/>
      <c r="BS51" s="118"/>
      <c r="BT51" s="118"/>
      <c r="BU51" s="118"/>
      <c r="BV51" s="118"/>
      <c r="BW51" s="118"/>
      <c r="BX51" s="118"/>
      <c r="BY51" s="118"/>
      <c r="BZ51" s="118"/>
      <c r="CA51" s="118"/>
      <c r="CB51" s="118"/>
      <c r="CC51" s="118"/>
      <c r="CD51" s="118"/>
      <c r="CE51" s="118"/>
      <c r="CF51" s="118"/>
      <c r="CG51" s="118"/>
      <c r="CH51" s="118"/>
      <c r="CI51" s="118"/>
      <c r="CJ51" s="118"/>
      <c r="CK51" s="118"/>
      <c r="CL51" s="118"/>
      <c r="CM51" s="118"/>
      <c r="CN51" s="118"/>
      <c r="CO51" s="118"/>
      <c r="CP51" s="118"/>
      <c r="CQ51" s="118"/>
      <c r="CR51" s="118"/>
      <c r="CS51" s="118"/>
      <c r="CT51" s="118"/>
      <c r="CU51" s="118"/>
      <c r="CV51" s="118"/>
      <c r="CW51" s="118"/>
      <c r="CX51" s="118"/>
      <c r="CY51" s="118"/>
      <c r="CZ51" s="118"/>
      <c r="DA51" s="118"/>
      <c r="DB51" s="118"/>
      <c r="DC51" s="118"/>
      <c r="DD51" s="118"/>
      <c r="DE51" s="118"/>
      <c r="DF51" s="118"/>
      <c r="DG51" s="118"/>
      <c r="DH51" s="118"/>
      <c r="DI51" s="118"/>
      <c r="DJ51" s="118"/>
      <c r="DK51" s="118"/>
      <c r="DL51" s="118"/>
      <c r="DM51" s="118"/>
      <c r="DN51" s="118"/>
      <c r="DO51" s="118"/>
      <c r="DP51" s="118"/>
      <c r="DQ51" s="118"/>
      <c r="DR51" s="118"/>
      <c r="DS51" s="118"/>
      <c r="DT51" s="118"/>
      <c r="DU51" s="118"/>
      <c r="DV51" s="118"/>
      <c r="DW51" s="118"/>
      <c r="DX51" s="118"/>
      <c r="DY51" s="118"/>
      <c r="DZ51" s="118"/>
      <c r="EA51" s="118"/>
      <c r="EB51" s="118"/>
      <c r="EC51" s="118"/>
      <c r="ED51" s="118"/>
      <c r="EE51" s="118"/>
      <c r="EF51" s="118"/>
      <c r="EG51" s="118"/>
      <c r="EH51" s="118"/>
      <c r="EI51" s="118"/>
      <c r="EJ51" s="118"/>
      <c r="EK51" s="118"/>
      <c r="EL51" s="118"/>
      <c r="EM51" s="118"/>
      <c r="EN51" s="118"/>
      <c r="EO51" s="118"/>
      <c r="EP51" s="118"/>
      <c r="EQ51" s="118"/>
      <c r="ER51" s="118"/>
      <c r="ES51" s="118"/>
      <c r="ET51" s="118"/>
      <c r="EU51" s="118"/>
      <c r="EV51" s="118"/>
      <c r="EW51" s="118"/>
      <c r="EX51" s="118"/>
      <c r="EY51" s="118"/>
      <c r="EZ51" s="118"/>
      <c r="FA51" s="118"/>
      <c r="FB51" s="118"/>
      <c r="FC51" s="118"/>
      <c r="FD51" s="118"/>
      <c r="FE51" s="118"/>
      <c r="FF51" s="118"/>
      <c r="FG51" s="118"/>
      <c r="FH51" s="118"/>
      <c r="FI51" s="118"/>
      <c r="FJ51" s="118"/>
      <c r="FK51" s="118"/>
      <c r="FL51" s="118"/>
      <c r="FM51" s="118"/>
      <c r="FN51" s="118"/>
      <c r="FO51" s="118"/>
      <c r="FP51" s="118"/>
      <c r="FQ51" s="118"/>
      <c r="FR51" s="118"/>
      <c r="FS51" s="118"/>
      <c r="FT51" s="118"/>
      <c r="FU51" s="118"/>
      <c r="FV51" s="118"/>
      <c r="FW51" s="118"/>
      <c r="FX51" s="118"/>
      <c r="FY51" s="118"/>
      <c r="FZ51" s="118"/>
      <c r="GA51" s="118"/>
      <c r="GB51" s="118"/>
      <c r="GC51" s="118"/>
      <c r="GD51" s="118"/>
      <c r="GE51" s="118"/>
      <c r="GF51" s="118"/>
      <c r="GG51" s="118"/>
      <c r="GH51" s="118"/>
      <c r="GI51" s="118"/>
      <c r="GJ51" s="118"/>
      <c r="GK51" s="118"/>
      <c r="GL51" s="118"/>
      <c r="GM51" s="118"/>
      <c r="GN51" s="118"/>
      <c r="GO51" s="118"/>
      <c r="GP51" s="118"/>
      <c r="GQ51" s="118"/>
      <c r="GR51" s="118"/>
      <c r="GS51" s="118"/>
      <c r="GT51" s="118"/>
      <c r="GU51" s="118"/>
      <c r="GV51" s="118"/>
      <c r="GW51" s="118"/>
      <c r="GX51" s="118"/>
      <c r="GY51" s="118"/>
      <c r="GZ51" s="118"/>
      <c r="HA51" s="118"/>
      <c r="HB51" s="118"/>
      <c r="HC51" s="118"/>
      <c r="HD51" s="118"/>
      <c r="HE51" s="118"/>
      <c r="HF51" s="118"/>
      <c r="HG51" s="118"/>
      <c r="HH51" s="118"/>
      <c r="HI51" s="118"/>
    </row>
    <row r="52" s="4" customFormat="1" ht="23.15" customHeight="1" spans="1:217">
      <c r="A52" s="109" t="str">
        <f t="shared" si="0"/>
        <v>211</v>
      </c>
      <c r="B52" s="109" t="str">
        <f t="shared" si="1"/>
        <v>21101</v>
      </c>
      <c r="C52" s="63">
        <v>2110199</v>
      </c>
      <c r="D52" s="16" t="s">
        <v>362</v>
      </c>
      <c r="E52" s="61">
        <f t="shared" si="2"/>
        <v>419</v>
      </c>
      <c r="F52" s="125">
        <v>419</v>
      </c>
      <c r="G52" s="126">
        <v>0</v>
      </c>
      <c r="H52" s="118"/>
      <c r="I52" s="129"/>
      <c r="J52" s="118"/>
      <c r="K52" s="118">
        <v>2060101</v>
      </c>
      <c r="L52" s="118" t="s">
        <v>248</v>
      </c>
      <c r="M52" s="118" t="str">
        <f t="shared" si="4"/>
        <v>      行政运行</v>
      </c>
      <c r="N52" s="118">
        <v>91</v>
      </c>
      <c r="O52" s="118">
        <v>0</v>
      </c>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8"/>
      <c r="AV52" s="118"/>
      <c r="AW52" s="118"/>
      <c r="AX52" s="118"/>
      <c r="AY52" s="118"/>
      <c r="AZ52" s="118"/>
      <c r="BA52" s="118"/>
      <c r="BB52" s="118"/>
      <c r="BC52" s="118"/>
      <c r="BD52" s="118"/>
      <c r="BE52" s="118"/>
      <c r="BF52" s="118"/>
      <c r="BG52" s="118"/>
      <c r="BH52" s="118"/>
      <c r="BI52" s="118"/>
      <c r="BJ52" s="118"/>
      <c r="BK52" s="118"/>
      <c r="BL52" s="118"/>
      <c r="BM52" s="118"/>
      <c r="BN52" s="118"/>
      <c r="BO52" s="118"/>
      <c r="BP52" s="118"/>
      <c r="BQ52" s="118"/>
      <c r="BR52" s="118"/>
      <c r="BS52" s="118"/>
      <c r="BT52" s="118"/>
      <c r="BU52" s="118"/>
      <c r="BV52" s="118"/>
      <c r="BW52" s="118"/>
      <c r="BX52" s="118"/>
      <c r="BY52" s="118"/>
      <c r="BZ52" s="118"/>
      <c r="CA52" s="118"/>
      <c r="CB52" s="118"/>
      <c r="CC52" s="118"/>
      <c r="CD52" s="118"/>
      <c r="CE52" s="118"/>
      <c r="CF52" s="118"/>
      <c r="CG52" s="118"/>
      <c r="CH52" s="118"/>
      <c r="CI52" s="118"/>
      <c r="CJ52" s="118"/>
      <c r="CK52" s="118"/>
      <c r="CL52" s="118"/>
      <c r="CM52" s="118"/>
      <c r="CN52" s="118"/>
      <c r="CO52" s="118"/>
      <c r="CP52" s="118"/>
      <c r="CQ52" s="118"/>
      <c r="CR52" s="118"/>
      <c r="CS52" s="118"/>
      <c r="CT52" s="118"/>
      <c r="CU52" s="118"/>
      <c r="CV52" s="118"/>
      <c r="CW52" s="118"/>
      <c r="CX52" s="118"/>
      <c r="CY52" s="118"/>
      <c r="CZ52" s="118"/>
      <c r="DA52" s="118"/>
      <c r="DB52" s="118"/>
      <c r="DC52" s="118"/>
      <c r="DD52" s="118"/>
      <c r="DE52" s="118"/>
      <c r="DF52" s="118"/>
      <c r="DG52" s="118"/>
      <c r="DH52" s="118"/>
      <c r="DI52" s="118"/>
      <c r="DJ52" s="118"/>
      <c r="DK52" s="118"/>
      <c r="DL52" s="118"/>
      <c r="DM52" s="118"/>
      <c r="DN52" s="118"/>
      <c r="DO52" s="118"/>
      <c r="DP52" s="118"/>
      <c r="DQ52" s="118"/>
      <c r="DR52" s="118"/>
      <c r="DS52" s="118"/>
      <c r="DT52" s="118"/>
      <c r="DU52" s="118"/>
      <c r="DV52" s="118"/>
      <c r="DW52" s="118"/>
      <c r="DX52" s="118"/>
      <c r="DY52" s="118"/>
      <c r="DZ52" s="118"/>
      <c r="EA52" s="118"/>
      <c r="EB52" s="118"/>
      <c r="EC52" s="118"/>
      <c r="ED52" s="118"/>
      <c r="EE52" s="118"/>
      <c r="EF52" s="118"/>
      <c r="EG52" s="118"/>
      <c r="EH52" s="118"/>
      <c r="EI52" s="118"/>
      <c r="EJ52" s="118"/>
      <c r="EK52" s="118"/>
      <c r="EL52" s="118"/>
      <c r="EM52" s="118"/>
      <c r="EN52" s="118"/>
      <c r="EO52" s="118"/>
      <c r="EP52" s="118"/>
      <c r="EQ52" s="118"/>
      <c r="ER52" s="118"/>
      <c r="ES52" s="118"/>
      <c r="ET52" s="118"/>
      <c r="EU52" s="118"/>
      <c r="EV52" s="118"/>
      <c r="EW52" s="118"/>
      <c r="EX52" s="118"/>
      <c r="EY52" s="118"/>
      <c r="EZ52" s="118"/>
      <c r="FA52" s="118"/>
      <c r="FB52" s="118"/>
      <c r="FC52" s="118"/>
      <c r="FD52" s="118"/>
      <c r="FE52" s="118"/>
      <c r="FF52" s="118"/>
      <c r="FG52" s="118"/>
      <c r="FH52" s="118"/>
      <c r="FI52" s="118"/>
      <c r="FJ52" s="118"/>
      <c r="FK52" s="118"/>
      <c r="FL52" s="118"/>
      <c r="FM52" s="118"/>
      <c r="FN52" s="118"/>
      <c r="FO52" s="118"/>
      <c r="FP52" s="118"/>
      <c r="FQ52" s="118"/>
      <c r="FR52" s="118"/>
      <c r="FS52" s="118"/>
      <c r="FT52" s="118"/>
      <c r="FU52" s="118"/>
      <c r="FV52" s="118"/>
      <c r="FW52" s="118"/>
      <c r="FX52" s="118"/>
      <c r="FY52" s="118"/>
      <c r="FZ52" s="118"/>
      <c r="GA52" s="118"/>
      <c r="GB52" s="118"/>
      <c r="GC52" s="118"/>
      <c r="GD52" s="118"/>
      <c r="GE52" s="118"/>
      <c r="GF52" s="118"/>
      <c r="GG52" s="118"/>
      <c r="GH52" s="118"/>
      <c r="GI52" s="118"/>
      <c r="GJ52" s="118"/>
      <c r="GK52" s="118"/>
      <c r="GL52" s="118"/>
      <c r="GM52" s="118"/>
      <c r="GN52" s="118"/>
      <c r="GO52" s="118"/>
      <c r="GP52" s="118"/>
      <c r="GQ52" s="118"/>
      <c r="GR52" s="118"/>
      <c r="GS52" s="118"/>
      <c r="GT52" s="118"/>
      <c r="GU52" s="118"/>
      <c r="GV52" s="118"/>
      <c r="GW52" s="118"/>
      <c r="GX52" s="118"/>
      <c r="GY52" s="118"/>
      <c r="GZ52" s="118"/>
      <c r="HA52" s="118"/>
      <c r="HB52" s="118"/>
      <c r="HC52" s="118"/>
      <c r="HD52" s="118"/>
      <c r="HE52" s="118"/>
      <c r="HF52" s="118"/>
      <c r="HG52" s="118"/>
      <c r="HH52" s="118"/>
      <c r="HI52" s="118"/>
    </row>
    <row r="53" s="4" customFormat="1" ht="23.15" customHeight="1" spans="1:217">
      <c r="A53" s="109" t="str">
        <f t="shared" si="0"/>
        <v>211</v>
      </c>
      <c r="B53" s="109" t="str">
        <f t="shared" si="1"/>
        <v>21102</v>
      </c>
      <c r="C53" s="63">
        <v>2110203</v>
      </c>
      <c r="D53" s="16" t="s">
        <v>366</v>
      </c>
      <c r="E53" s="61">
        <f t="shared" si="2"/>
        <v>5</v>
      </c>
      <c r="F53" s="125">
        <v>5</v>
      </c>
      <c r="G53" s="126">
        <v>0</v>
      </c>
      <c r="H53" s="118"/>
      <c r="I53" s="129"/>
      <c r="J53" s="118"/>
      <c r="K53" s="118">
        <v>2060199</v>
      </c>
      <c r="L53" s="118" t="s">
        <v>313</v>
      </c>
      <c r="M53" s="118" t="str">
        <f t="shared" si="4"/>
        <v>      其他科学技术管理事务支出</v>
      </c>
      <c r="N53" s="118">
        <v>15236</v>
      </c>
      <c r="O53" s="118">
        <v>0</v>
      </c>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8"/>
      <c r="AR53" s="118"/>
      <c r="AS53" s="118"/>
      <c r="AT53" s="118"/>
      <c r="AU53" s="118"/>
      <c r="AV53" s="118"/>
      <c r="AW53" s="118"/>
      <c r="AX53" s="118"/>
      <c r="AY53" s="118"/>
      <c r="AZ53" s="118"/>
      <c r="BA53" s="118"/>
      <c r="BB53" s="118"/>
      <c r="BC53" s="118"/>
      <c r="BD53" s="118"/>
      <c r="BE53" s="118"/>
      <c r="BF53" s="118"/>
      <c r="BG53" s="118"/>
      <c r="BH53" s="118"/>
      <c r="BI53" s="118"/>
      <c r="BJ53" s="118"/>
      <c r="BK53" s="118"/>
      <c r="BL53" s="118"/>
      <c r="BM53" s="118"/>
      <c r="BN53" s="118"/>
      <c r="BO53" s="118"/>
      <c r="BP53" s="118"/>
      <c r="BQ53" s="118"/>
      <c r="BR53" s="118"/>
      <c r="BS53" s="118"/>
      <c r="BT53" s="118"/>
      <c r="BU53" s="118"/>
      <c r="BV53" s="118"/>
      <c r="BW53" s="118"/>
      <c r="BX53" s="118"/>
      <c r="BY53" s="118"/>
      <c r="BZ53" s="118"/>
      <c r="CA53" s="118"/>
      <c r="CB53" s="118"/>
      <c r="CC53" s="118"/>
      <c r="CD53" s="118"/>
      <c r="CE53" s="118"/>
      <c r="CF53" s="118"/>
      <c r="CG53" s="118"/>
      <c r="CH53" s="118"/>
      <c r="CI53" s="118"/>
      <c r="CJ53" s="118"/>
      <c r="CK53" s="118"/>
      <c r="CL53" s="118"/>
      <c r="CM53" s="118"/>
      <c r="CN53" s="118"/>
      <c r="CO53" s="118"/>
      <c r="CP53" s="118"/>
      <c r="CQ53" s="118"/>
      <c r="CR53" s="118"/>
      <c r="CS53" s="118"/>
      <c r="CT53" s="118"/>
      <c r="CU53" s="118"/>
      <c r="CV53" s="118"/>
      <c r="CW53" s="118"/>
      <c r="CX53" s="118"/>
      <c r="CY53" s="118"/>
      <c r="CZ53" s="118"/>
      <c r="DA53" s="118"/>
      <c r="DB53" s="118"/>
      <c r="DC53" s="118"/>
      <c r="DD53" s="118"/>
      <c r="DE53" s="118"/>
      <c r="DF53" s="118"/>
      <c r="DG53" s="118"/>
      <c r="DH53" s="118"/>
      <c r="DI53" s="118"/>
      <c r="DJ53" s="118"/>
      <c r="DK53" s="118"/>
      <c r="DL53" s="118"/>
      <c r="DM53" s="118"/>
      <c r="DN53" s="118"/>
      <c r="DO53" s="118"/>
      <c r="DP53" s="118"/>
      <c r="DQ53" s="118"/>
      <c r="DR53" s="118"/>
      <c r="DS53" s="118"/>
      <c r="DT53" s="118"/>
      <c r="DU53" s="118"/>
      <c r="DV53" s="118"/>
      <c r="DW53" s="118"/>
      <c r="DX53" s="118"/>
      <c r="DY53" s="118"/>
      <c r="DZ53" s="118"/>
      <c r="EA53" s="118"/>
      <c r="EB53" s="118"/>
      <c r="EC53" s="118"/>
      <c r="ED53" s="118"/>
      <c r="EE53" s="118"/>
      <c r="EF53" s="118"/>
      <c r="EG53" s="118"/>
      <c r="EH53" s="118"/>
      <c r="EI53" s="118"/>
      <c r="EJ53" s="118"/>
      <c r="EK53" s="118"/>
      <c r="EL53" s="118"/>
      <c r="EM53" s="118"/>
      <c r="EN53" s="118"/>
      <c r="EO53" s="118"/>
      <c r="EP53" s="118"/>
      <c r="EQ53" s="118"/>
      <c r="ER53" s="118"/>
      <c r="ES53" s="118"/>
      <c r="ET53" s="118"/>
      <c r="EU53" s="118"/>
      <c r="EV53" s="118"/>
      <c r="EW53" s="118"/>
      <c r="EX53" s="118"/>
      <c r="EY53" s="118"/>
      <c r="EZ53" s="118"/>
      <c r="FA53" s="118"/>
      <c r="FB53" s="118"/>
      <c r="FC53" s="118"/>
      <c r="FD53" s="118"/>
      <c r="FE53" s="118"/>
      <c r="FF53" s="118"/>
      <c r="FG53" s="118"/>
      <c r="FH53" s="118"/>
      <c r="FI53" s="118"/>
      <c r="FJ53" s="118"/>
      <c r="FK53" s="118"/>
      <c r="FL53" s="118"/>
      <c r="FM53" s="118"/>
      <c r="FN53" s="118"/>
      <c r="FO53" s="118"/>
      <c r="FP53" s="118"/>
      <c r="FQ53" s="118"/>
      <c r="FR53" s="118"/>
      <c r="FS53" s="118"/>
      <c r="FT53" s="118"/>
      <c r="FU53" s="118"/>
      <c r="FV53" s="118"/>
      <c r="FW53" s="118"/>
      <c r="FX53" s="118"/>
      <c r="FY53" s="118"/>
      <c r="FZ53" s="118"/>
      <c r="GA53" s="118"/>
      <c r="GB53" s="118"/>
      <c r="GC53" s="118"/>
      <c r="GD53" s="118"/>
      <c r="GE53" s="118"/>
      <c r="GF53" s="118"/>
      <c r="GG53" s="118"/>
      <c r="GH53" s="118"/>
      <c r="GI53" s="118"/>
      <c r="GJ53" s="118"/>
      <c r="GK53" s="118"/>
      <c r="GL53" s="118"/>
      <c r="GM53" s="118"/>
      <c r="GN53" s="118"/>
      <c r="GO53" s="118"/>
      <c r="GP53" s="118"/>
      <c r="GQ53" s="118"/>
      <c r="GR53" s="118"/>
      <c r="GS53" s="118"/>
      <c r="GT53" s="118"/>
      <c r="GU53" s="118"/>
      <c r="GV53" s="118"/>
      <c r="GW53" s="118"/>
      <c r="GX53" s="118"/>
      <c r="GY53" s="118"/>
      <c r="GZ53" s="118"/>
      <c r="HA53" s="118"/>
      <c r="HB53" s="118"/>
      <c r="HC53" s="118"/>
      <c r="HD53" s="118"/>
      <c r="HE53" s="118"/>
      <c r="HF53" s="118"/>
      <c r="HG53" s="118"/>
      <c r="HH53" s="118"/>
      <c r="HI53" s="118"/>
    </row>
    <row r="54" s="4" customFormat="1" ht="23.15" customHeight="1" spans="1:217">
      <c r="A54" s="109" t="str">
        <f t="shared" si="0"/>
        <v>211</v>
      </c>
      <c r="B54" s="109" t="str">
        <f t="shared" si="1"/>
        <v>21102</v>
      </c>
      <c r="C54" s="63">
        <v>2110299</v>
      </c>
      <c r="D54" s="16" t="s">
        <v>367</v>
      </c>
      <c r="E54" s="61">
        <f t="shared" si="2"/>
        <v>70</v>
      </c>
      <c r="F54" s="125">
        <v>70</v>
      </c>
      <c r="G54" s="126">
        <v>0</v>
      </c>
      <c r="H54" s="118"/>
      <c r="I54" s="129"/>
      <c r="J54" s="118" t="s">
        <v>314</v>
      </c>
      <c r="K54" s="118"/>
      <c r="L54" s="118"/>
      <c r="M54" s="118" t="e">
        <f t="shared" si="4"/>
        <v>#N/A</v>
      </c>
      <c r="N54" s="118">
        <v>118</v>
      </c>
      <c r="O54" s="118">
        <v>0</v>
      </c>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8"/>
      <c r="BR54" s="118"/>
      <c r="BS54" s="118"/>
      <c r="BT54" s="118"/>
      <c r="BU54" s="118"/>
      <c r="BV54" s="118"/>
      <c r="BW54" s="118"/>
      <c r="BX54" s="118"/>
      <c r="BY54" s="118"/>
      <c r="BZ54" s="118"/>
      <c r="CA54" s="118"/>
      <c r="CB54" s="118"/>
      <c r="CC54" s="118"/>
      <c r="CD54" s="118"/>
      <c r="CE54" s="118"/>
      <c r="CF54" s="118"/>
      <c r="CG54" s="118"/>
      <c r="CH54" s="118"/>
      <c r="CI54" s="118"/>
      <c r="CJ54" s="118"/>
      <c r="CK54" s="118"/>
      <c r="CL54" s="118"/>
      <c r="CM54" s="118"/>
      <c r="CN54" s="118"/>
      <c r="CO54" s="118"/>
      <c r="CP54" s="118"/>
      <c r="CQ54" s="118"/>
      <c r="CR54" s="118"/>
      <c r="CS54" s="118"/>
      <c r="CT54" s="118"/>
      <c r="CU54" s="118"/>
      <c r="CV54" s="118"/>
      <c r="CW54" s="118"/>
      <c r="CX54" s="118"/>
      <c r="CY54" s="118"/>
      <c r="CZ54" s="118"/>
      <c r="DA54" s="118"/>
      <c r="DB54" s="118"/>
      <c r="DC54" s="118"/>
      <c r="DD54" s="118"/>
      <c r="DE54" s="118"/>
      <c r="DF54" s="118"/>
      <c r="DG54" s="118"/>
      <c r="DH54" s="118"/>
      <c r="DI54" s="118"/>
      <c r="DJ54" s="118"/>
      <c r="DK54" s="118"/>
      <c r="DL54" s="118"/>
      <c r="DM54" s="118"/>
      <c r="DN54" s="118"/>
      <c r="DO54" s="118"/>
      <c r="DP54" s="118"/>
      <c r="DQ54" s="118"/>
      <c r="DR54" s="118"/>
      <c r="DS54" s="118"/>
      <c r="DT54" s="118"/>
      <c r="DU54" s="118"/>
      <c r="DV54" s="118"/>
      <c r="DW54" s="118"/>
      <c r="DX54" s="118"/>
      <c r="DY54" s="118"/>
      <c r="DZ54" s="118"/>
      <c r="EA54" s="118"/>
      <c r="EB54" s="118"/>
      <c r="EC54" s="118"/>
      <c r="ED54" s="118"/>
      <c r="EE54" s="118"/>
      <c r="EF54" s="118"/>
      <c r="EG54" s="118"/>
      <c r="EH54" s="118"/>
      <c r="EI54" s="118"/>
      <c r="EJ54" s="118"/>
      <c r="EK54" s="118"/>
      <c r="EL54" s="118"/>
      <c r="EM54" s="118"/>
      <c r="EN54" s="118"/>
      <c r="EO54" s="118"/>
      <c r="EP54" s="118"/>
      <c r="EQ54" s="118"/>
      <c r="ER54" s="118"/>
      <c r="ES54" s="118"/>
      <c r="ET54" s="118"/>
      <c r="EU54" s="118"/>
      <c r="EV54" s="118"/>
      <c r="EW54" s="118"/>
      <c r="EX54" s="118"/>
      <c r="EY54" s="118"/>
      <c r="EZ54" s="118"/>
      <c r="FA54" s="118"/>
      <c r="FB54" s="118"/>
      <c r="FC54" s="118"/>
      <c r="FD54" s="118"/>
      <c r="FE54" s="118"/>
      <c r="FF54" s="118"/>
      <c r="FG54" s="118"/>
      <c r="FH54" s="118"/>
      <c r="FI54" s="118"/>
      <c r="FJ54" s="118"/>
      <c r="FK54" s="118"/>
      <c r="FL54" s="118"/>
      <c r="FM54" s="118"/>
      <c r="FN54" s="118"/>
      <c r="FO54" s="118"/>
      <c r="FP54" s="118"/>
      <c r="FQ54" s="118"/>
      <c r="FR54" s="118"/>
      <c r="FS54" s="118"/>
      <c r="FT54" s="118"/>
      <c r="FU54" s="118"/>
      <c r="FV54" s="118"/>
      <c r="FW54" s="118"/>
      <c r="FX54" s="118"/>
      <c r="FY54" s="118"/>
      <c r="FZ54" s="118"/>
      <c r="GA54" s="118"/>
      <c r="GB54" s="118"/>
      <c r="GC54" s="118"/>
      <c r="GD54" s="118"/>
      <c r="GE54" s="118"/>
      <c r="GF54" s="118"/>
      <c r="GG54" s="118"/>
      <c r="GH54" s="118"/>
      <c r="GI54" s="118"/>
      <c r="GJ54" s="118"/>
      <c r="GK54" s="118"/>
      <c r="GL54" s="118"/>
      <c r="GM54" s="118"/>
      <c r="GN54" s="118"/>
      <c r="GO54" s="118"/>
      <c r="GP54" s="118"/>
      <c r="GQ54" s="118"/>
      <c r="GR54" s="118"/>
      <c r="GS54" s="118"/>
      <c r="GT54" s="118"/>
      <c r="GU54" s="118"/>
      <c r="GV54" s="118"/>
      <c r="GW54" s="118"/>
      <c r="GX54" s="118"/>
      <c r="GY54" s="118"/>
      <c r="GZ54" s="118"/>
      <c r="HA54" s="118"/>
      <c r="HB54" s="118"/>
      <c r="HC54" s="118"/>
      <c r="HD54" s="118"/>
      <c r="HE54" s="118"/>
      <c r="HF54" s="118"/>
      <c r="HG54" s="118"/>
      <c r="HH54" s="118"/>
      <c r="HI54" s="118"/>
    </row>
    <row r="55" s="4" customFormat="1" ht="23.15" customHeight="1" spans="1:217">
      <c r="A55" s="109" t="str">
        <f t="shared" si="0"/>
        <v>211</v>
      </c>
      <c r="B55" s="109" t="str">
        <f t="shared" si="1"/>
        <v>21103</v>
      </c>
      <c r="C55" s="63">
        <v>2110301</v>
      </c>
      <c r="D55" s="16" t="s">
        <v>371</v>
      </c>
      <c r="E55" s="61">
        <f t="shared" si="2"/>
        <v>54</v>
      </c>
      <c r="F55" s="125">
        <v>27</v>
      </c>
      <c r="G55" s="126">
        <v>27</v>
      </c>
      <c r="H55" s="118"/>
      <c r="I55" s="129"/>
      <c r="J55" s="118"/>
      <c r="K55" s="118">
        <v>2060599</v>
      </c>
      <c r="L55" s="118" t="s">
        <v>317</v>
      </c>
      <c r="M55" s="118" t="str">
        <f t="shared" si="4"/>
        <v>      其他科技条件与服务支出</v>
      </c>
      <c r="N55" s="118">
        <v>118</v>
      </c>
      <c r="O55" s="118">
        <v>0</v>
      </c>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8"/>
      <c r="BR55" s="118"/>
      <c r="BS55" s="118"/>
      <c r="BT55" s="118"/>
      <c r="BU55" s="118"/>
      <c r="BV55" s="118"/>
      <c r="BW55" s="118"/>
      <c r="BX55" s="118"/>
      <c r="BY55" s="118"/>
      <c r="BZ55" s="118"/>
      <c r="CA55" s="118"/>
      <c r="CB55" s="118"/>
      <c r="CC55" s="118"/>
      <c r="CD55" s="118"/>
      <c r="CE55" s="118"/>
      <c r="CF55" s="118"/>
      <c r="CG55" s="118"/>
      <c r="CH55" s="118"/>
      <c r="CI55" s="118"/>
      <c r="CJ55" s="118"/>
      <c r="CK55" s="118"/>
      <c r="CL55" s="118"/>
      <c r="CM55" s="118"/>
      <c r="CN55" s="118"/>
      <c r="CO55" s="118"/>
      <c r="CP55" s="118"/>
      <c r="CQ55" s="118"/>
      <c r="CR55" s="118"/>
      <c r="CS55" s="118"/>
      <c r="CT55" s="118"/>
      <c r="CU55" s="118"/>
      <c r="CV55" s="118"/>
      <c r="CW55" s="118"/>
      <c r="CX55" s="118"/>
      <c r="CY55" s="118"/>
      <c r="CZ55" s="118"/>
      <c r="DA55" s="118"/>
      <c r="DB55" s="118"/>
      <c r="DC55" s="118"/>
      <c r="DD55" s="118"/>
      <c r="DE55" s="118"/>
      <c r="DF55" s="118"/>
      <c r="DG55" s="118"/>
      <c r="DH55" s="118"/>
      <c r="DI55" s="118"/>
      <c r="DJ55" s="118"/>
      <c r="DK55" s="118"/>
      <c r="DL55" s="118"/>
      <c r="DM55" s="118"/>
      <c r="DN55" s="118"/>
      <c r="DO55" s="118"/>
      <c r="DP55" s="118"/>
      <c r="DQ55" s="118"/>
      <c r="DR55" s="118"/>
      <c r="DS55" s="118"/>
      <c r="DT55" s="118"/>
      <c r="DU55" s="118"/>
      <c r="DV55" s="118"/>
      <c r="DW55" s="118"/>
      <c r="DX55" s="118"/>
      <c r="DY55" s="118"/>
      <c r="DZ55" s="118"/>
      <c r="EA55" s="118"/>
      <c r="EB55" s="118"/>
      <c r="EC55" s="118"/>
      <c r="ED55" s="118"/>
      <c r="EE55" s="118"/>
      <c r="EF55" s="118"/>
      <c r="EG55" s="118"/>
      <c r="EH55" s="118"/>
      <c r="EI55" s="118"/>
      <c r="EJ55" s="118"/>
      <c r="EK55" s="118"/>
      <c r="EL55" s="118"/>
      <c r="EM55" s="118"/>
      <c r="EN55" s="118"/>
      <c r="EO55" s="118"/>
      <c r="EP55" s="118"/>
      <c r="EQ55" s="118"/>
      <c r="ER55" s="118"/>
      <c r="ES55" s="118"/>
      <c r="ET55" s="118"/>
      <c r="EU55" s="118"/>
      <c r="EV55" s="118"/>
      <c r="EW55" s="118"/>
      <c r="EX55" s="118"/>
      <c r="EY55" s="118"/>
      <c r="EZ55" s="118"/>
      <c r="FA55" s="118"/>
      <c r="FB55" s="118"/>
      <c r="FC55" s="118"/>
      <c r="FD55" s="118"/>
      <c r="FE55" s="118"/>
      <c r="FF55" s="118"/>
      <c r="FG55" s="118"/>
      <c r="FH55" s="118"/>
      <c r="FI55" s="118"/>
      <c r="FJ55" s="118"/>
      <c r="FK55" s="118"/>
      <c r="FL55" s="118"/>
      <c r="FM55" s="118"/>
      <c r="FN55" s="118"/>
      <c r="FO55" s="118"/>
      <c r="FP55" s="118"/>
      <c r="FQ55" s="118"/>
      <c r="FR55" s="118"/>
      <c r="FS55" s="118"/>
      <c r="FT55" s="118"/>
      <c r="FU55" s="118"/>
      <c r="FV55" s="118"/>
      <c r="FW55" s="118"/>
      <c r="FX55" s="118"/>
      <c r="FY55" s="118"/>
      <c r="FZ55" s="118"/>
      <c r="GA55" s="118"/>
      <c r="GB55" s="118"/>
      <c r="GC55" s="118"/>
      <c r="GD55" s="118"/>
      <c r="GE55" s="118"/>
      <c r="GF55" s="118"/>
      <c r="GG55" s="118"/>
      <c r="GH55" s="118"/>
      <c r="GI55" s="118"/>
      <c r="GJ55" s="118"/>
      <c r="GK55" s="118"/>
      <c r="GL55" s="118"/>
      <c r="GM55" s="118"/>
      <c r="GN55" s="118"/>
      <c r="GO55" s="118"/>
      <c r="GP55" s="118"/>
      <c r="GQ55" s="118"/>
      <c r="GR55" s="118"/>
      <c r="GS55" s="118"/>
      <c r="GT55" s="118"/>
      <c r="GU55" s="118"/>
      <c r="GV55" s="118"/>
      <c r="GW55" s="118"/>
      <c r="GX55" s="118"/>
      <c r="GY55" s="118"/>
      <c r="GZ55" s="118"/>
      <c r="HA55" s="118"/>
      <c r="HB55" s="118"/>
      <c r="HC55" s="118"/>
      <c r="HD55" s="118"/>
      <c r="HE55" s="118"/>
      <c r="HF55" s="118"/>
      <c r="HG55" s="118"/>
      <c r="HH55" s="118"/>
      <c r="HI55" s="118"/>
    </row>
    <row r="56" s="4" customFormat="1" ht="23.15" customHeight="1" spans="1:217">
      <c r="A56" s="109" t="str">
        <f t="shared" si="0"/>
        <v>211</v>
      </c>
      <c r="B56" s="109" t="str">
        <f t="shared" si="1"/>
        <v>21103</v>
      </c>
      <c r="C56" s="63">
        <v>2110302</v>
      </c>
      <c r="D56" s="16" t="s">
        <v>372</v>
      </c>
      <c r="E56" s="61">
        <f t="shared" si="2"/>
        <v>15</v>
      </c>
      <c r="F56" s="125">
        <v>15</v>
      </c>
      <c r="G56" s="126">
        <v>0</v>
      </c>
      <c r="H56" s="118"/>
      <c r="I56" s="129" t="s">
        <v>318</v>
      </c>
      <c r="J56" s="118"/>
      <c r="K56" s="118"/>
      <c r="L56" s="118"/>
      <c r="M56" s="118" t="e">
        <f t="shared" si="4"/>
        <v>#N/A</v>
      </c>
      <c r="N56" s="118">
        <v>411</v>
      </c>
      <c r="O56" s="118">
        <v>26</v>
      </c>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118"/>
      <c r="BA56" s="118"/>
      <c r="BB56" s="118"/>
      <c r="BC56" s="118"/>
      <c r="BD56" s="118"/>
      <c r="BE56" s="118"/>
      <c r="BF56" s="118"/>
      <c r="BG56" s="118"/>
      <c r="BH56" s="118"/>
      <c r="BI56" s="118"/>
      <c r="BJ56" s="118"/>
      <c r="BK56" s="118"/>
      <c r="BL56" s="118"/>
      <c r="BM56" s="118"/>
      <c r="BN56" s="118"/>
      <c r="BO56" s="118"/>
      <c r="BP56" s="118"/>
      <c r="BQ56" s="118"/>
      <c r="BR56" s="118"/>
      <c r="BS56" s="118"/>
      <c r="BT56" s="118"/>
      <c r="BU56" s="118"/>
      <c r="BV56" s="118"/>
      <c r="BW56" s="118"/>
      <c r="BX56" s="118"/>
      <c r="BY56" s="118"/>
      <c r="BZ56" s="118"/>
      <c r="CA56" s="118"/>
      <c r="CB56" s="118"/>
      <c r="CC56" s="118"/>
      <c r="CD56" s="118"/>
      <c r="CE56" s="118"/>
      <c r="CF56" s="118"/>
      <c r="CG56" s="118"/>
      <c r="CH56" s="118"/>
      <c r="CI56" s="118"/>
      <c r="CJ56" s="118"/>
      <c r="CK56" s="118"/>
      <c r="CL56" s="118"/>
      <c r="CM56" s="118"/>
      <c r="CN56" s="118"/>
      <c r="CO56" s="118"/>
      <c r="CP56" s="118"/>
      <c r="CQ56" s="118"/>
      <c r="CR56" s="118"/>
      <c r="CS56" s="118"/>
      <c r="CT56" s="118"/>
      <c r="CU56" s="118"/>
      <c r="CV56" s="118"/>
      <c r="CW56" s="118"/>
      <c r="CX56" s="118"/>
      <c r="CY56" s="118"/>
      <c r="CZ56" s="118"/>
      <c r="DA56" s="118"/>
      <c r="DB56" s="118"/>
      <c r="DC56" s="118"/>
      <c r="DD56" s="118"/>
      <c r="DE56" s="118"/>
      <c r="DF56" s="118"/>
      <c r="DG56" s="118"/>
      <c r="DH56" s="118"/>
      <c r="DI56" s="118"/>
      <c r="DJ56" s="118"/>
      <c r="DK56" s="118"/>
      <c r="DL56" s="118"/>
      <c r="DM56" s="118"/>
      <c r="DN56" s="118"/>
      <c r="DO56" s="118"/>
      <c r="DP56" s="118"/>
      <c r="DQ56" s="118"/>
      <c r="DR56" s="118"/>
      <c r="DS56" s="118"/>
      <c r="DT56" s="118"/>
      <c r="DU56" s="118"/>
      <c r="DV56" s="118"/>
      <c r="DW56" s="118"/>
      <c r="DX56" s="118"/>
      <c r="DY56" s="118"/>
      <c r="DZ56" s="118"/>
      <c r="EA56" s="118"/>
      <c r="EB56" s="118"/>
      <c r="EC56" s="118"/>
      <c r="ED56" s="118"/>
      <c r="EE56" s="118"/>
      <c r="EF56" s="118"/>
      <c r="EG56" s="118"/>
      <c r="EH56" s="118"/>
      <c r="EI56" s="118"/>
      <c r="EJ56" s="118"/>
      <c r="EK56" s="118"/>
      <c r="EL56" s="118"/>
      <c r="EM56" s="118"/>
      <c r="EN56" s="118"/>
      <c r="EO56" s="118"/>
      <c r="EP56" s="118"/>
      <c r="EQ56" s="118"/>
      <c r="ER56" s="118"/>
      <c r="ES56" s="118"/>
      <c r="ET56" s="118"/>
      <c r="EU56" s="118"/>
      <c r="EV56" s="118"/>
      <c r="EW56" s="118"/>
      <c r="EX56" s="118"/>
      <c r="EY56" s="118"/>
      <c r="EZ56" s="118"/>
      <c r="FA56" s="118"/>
      <c r="FB56" s="118"/>
      <c r="FC56" s="118"/>
      <c r="FD56" s="118"/>
      <c r="FE56" s="118"/>
      <c r="FF56" s="118"/>
      <c r="FG56" s="118"/>
      <c r="FH56" s="118"/>
      <c r="FI56" s="118"/>
      <c r="FJ56" s="118"/>
      <c r="FK56" s="118"/>
      <c r="FL56" s="118"/>
      <c r="FM56" s="118"/>
      <c r="FN56" s="118"/>
      <c r="FO56" s="118"/>
      <c r="FP56" s="118"/>
      <c r="FQ56" s="118"/>
      <c r="FR56" s="118"/>
      <c r="FS56" s="118"/>
      <c r="FT56" s="118"/>
      <c r="FU56" s="118"/>
      <c r="FV56" s="118"/>
      <c r="FW56" s="118"/>
      <c r="FX56" s="118"/>
      <c r="FY56" s="118"/>
      <c r="FZ56" s="118"/>
      <c r="GA56" s="118"/>
      <c r="GB56" s="118"/>
      <c r="GC56" s="118"/>
      <c r="GD56" s="118"/>
      <c r="GE56" s="118"/>
      <c r="GF56" s="118"/>
      <c r="GG56" s="118"/>
      <c r="GH56" s="118"/>
      <c r="GI56" s="118"/>
      <c r="GJ56" s="118"/>
      <c r="GK56" s="118"/>
      <c r="GL56" s="118"/>
      <c r="GM56" s="118"/>
      <c r="GN56" s="118"/>
      <c r="GO56" s="118"/>
      <c r="GP56" s="118"/>
      <c r="GQ56" s="118"/>
      <c r="GR56" s="118"/>
      <c r="GS56" s="118"/>
      <c r="GT56" s="118"/>
      <c r="GU56" s="118"/>
      <c r="GV56" s="118"/>
      <c r="GW56" s="118"/>
      <c r="GX56" s="118"/>
      <c r="GY56" s="118"/>
      <c r="GZ56" s="118"/>
      <c r="HA56" s="118"/>
      <c r="HB56" s="118"/>
      <c r="HC56" s="118"/>
      <c r="HD56" s="118"/>
      <c r="HE56" s="118"/>
      <c r="HF56" s="118"/>
      <c r="HG56" s="118"/>
      <c r="HH56" s="118"/>
      <c r="HI56" s="118"/>
    </row>
    <row r="57" s="4" customFormat="1" ht="23.15" customHeight="1" spans="1:217">
      <c r="A57" s="109" t="str">
        <f t="shared" si="0"/>
        <v>212</v>
      </c>
      <c r="B57" s="109" t="str">
        <f t="shared" si="1"/>
        <v>21201</v>
      </c>
      <c r="C57" s="63">
        <v>2120104</v>
      </c>
      <c r="D57" s="16" t="s">
        <v>377</v>
      </c>
      <c r="E57" s="61">
        <f t="shared" si="2"/>
        <v>180</v>
      </c>
      <c r="F57" s="125">
        <v>180</v>
      </c>
      <c r="G57" s="126">
        <v>0</v>
      </c>
      <c r="H57" s="118"/>
      <c r="I57" s="129"/>
      <c r="J57" s="118" t="s">
        <v>319</v>
      </c>
      <c r="K57" s="118"/>
      <c r="L57" s="118"/>
      <c r="M57" s="118" t="e">
        <f t="shared" si="4"/>
        <v>#N/A</v>
      </c>
      <c r="N57" s="118">
        <v>411</v>
      </c>
      <c r="O57" s="118">
        <v>0</v>
      </c>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8"/>
      <c r="AR57" s="118"/>
      <c r="AS57" s="118"/>
      <c r="AT57" s="118"/>
      <c r="AU57" s="118"/>
      <c r="AV57" s="118"/>
      <c r="AW57" s="118"/>
      <c r="AX57" s="118"/>
      <c r="AY57" s="118"/>
      <c r="AZ57" s="118"/>
      <c r="BA57" s="118"/>
      <c r="BB57" s="118"/>
      <c r="BC57" s="118"/>
      <c r="BD57" s="118"/>
      <c r="BE57" s="118"/>
      <c r="BF57" s="118"/>
      <c r="BG57" s="118"/>
      <c r="BH57" s="118"/>
      <c r="BI57" s="118"/>
      <c r="BJ57" s="118"/>
      <c r="BK57" s="118"/>
      <c r="BL57" s="118"/>
      <c r="BM57" s="118"/>
      <c r="BN57" s="118"/>
      <c r="BO57" s="118"/>
      <c r="BP57" s="118"/>
      <c r="BQ57" s="118"/>
      <c r="BR57" s="118"/>
      <c r="BS57" s="118"/>
      <c r="BT57" s="118"/>
      <c r="BU57" s="118"/>
      <c r="BV57" s="118"/>
      <c r="BW57" s="118"/>
      <c r="BX57" s="118"/>
      <c r="BY57" s="118"/>
      <c r="BZ57" s="118"/>
      <c r="CA57" s="118"/>
      <c r="CB57" s="118"/>
      <c r="CC57" s="118"/>
      <c r="CD57" s="118"/>
      <c r="CE57" s="118"/>
      <c r="CF57" s="118"/>
      <c r="CG57" s="118"/>
      <c r="CH57" s="118"/>
      <c r="CI57" s="118"/>
      <c r="CJ57" s="118"/>
      <c r="CK57" s="118"/>
      <c r="CL57" s="118"/>
      <c r="CM57" s="118"/>
      <c r="CN57" s="118"/>
      <c r="CO57" s="118"/>
      <c r="CP57" s="118"/>
      <c r="CQ57" s="118"/>
      <c r="CR57" s="118"/>
      <c r="CS57" s="118"/>
      <c r="CT57" s="118"/>
      <c r="CU57" s="118"/>
      <c r="CV57" s="118"/>
      <c r="CW57" s="118"/>
      <c r="CX57" s="118"/>
      <c r="CY57" s="118"/>
      <c r="CZ57" s="118"/>
      <c r="DA57" s="118"/>
      <c r="DB57" s="118"/>
      <c r="DC57" s="118"/>
      <c r="DD57" s="118"/>
      <c r="DE57" s="118"/>
      <c r="DF57" s="118"/>
      <c r="DG57" s="118"/>
      <c r="DH57" s="118"/>
      <c r="DI57" s="118"/>
      <c r="DJ57" s="118"/>
      <c r="DK57" s="118"/>
      <c r="DL57" s="118"/>
      <c r="DM57" s="118"/>
      <c r="DN57" s="118"/>
      <c r="DO57" s="118"/>
      <c r="DP57" s="118"/>
      <c r="DQ57" s="118"/>
      <c r="DR57" s="118"/>
      <c r="DS57" s="118"/>
      <c r="DT57" s="118"/>
      <c r="DU57" s="118"/>
      <c r="DV57" s="118"/>
      <c r="DW57" s="118"/>
      <c r="DX57" s="118"/>
      <c r="DY57" s="118"/>
      <c r="DZ57" s="118"/>
      <c r="EA57" s="118"/>
      <c r="EB57" s="118"/>
      <c r="EC57" s="118"/>
      <c r="ED57" s="118"/>
      <c r="EE57" s="118"/>
      <c r="EF57" s="118"/>
      <c r="EG57" s="118"/>
      <c r="EH57" s="118"/>
      <c r="EI57" s="118"/>
      <c r="EJ57" s="118"/>
      <c r="EK57" s="118"/>
      <c r="EL57" s="118"/>
      <c r="EM57" s="118"/>
      <c r="EN57" s="118"/>
      <c r="EO57" s="118"/>
      <c r="EP57" s="118"/>
      <c r="EQ57" s="118"/>
      <c r="ER57" s="118"/>
      <c r="ES57" s="118"/>
      <c r="ET57" s="118"/>
      <c r="EU57" s="118"/>
      <c r="EV57" s="118"/>
      <c r="EW57" s="118"/>
      <c r="EX57" s="118"/>
      <c r="EY57" s="118"/>
      <c r="EZ57" s="118"/>
      <c r="FA57" s="118"/>
      <c r="FB57" s="118"/>
      <c r="FC57" s="118"/>
      <c r="FD57" s="118"/>
      <c r="FE57" s="118"/>
      <c r="FF57" s="118"/>
      <c r="FG57" s="118"/>
      <c r="FH57" s="118"/>
      <c r="FI57" s="118"/>
      <c r="FJ57" s="118"/>
      <c r="FK57" s="118"/>
      <c r="FL57" s="118"/>
      <c r="FM57" s="118"/>
      <c r="FN57" s="118"/>
      <c r="FO57" s="118"/>
      <c r="FP57" s="118"/>
      <c r="FQ57" s="118"/>
      <c r="FR57" s="118"/>
      <c r="FS57" s="118"/>
      <c r="FT57" s="118"/>
      <c r="FU57" s="118"/>
      <c r="FV57" s="118"/>
      <c r="FW57" s="118"/>
      <c r="FX57" s="118"/>
      <c r="FY57" s="118"/>
      <c r="FZ57" s="118"/>
      <c r="GA57" s="118"/>
      <c r="GB57" s="118"/>
      <c r="GC57" s="118"/>
      <c r="GD57" s="118"/>
      <c r="GE57" s="118"/>
      <c r="GF57" s="118"/>
      <c r="GG57" s="118"/>
      <c r="GH57" s="118"/>
      <c r="GI57" s="118"/>
      <c r="GJ57" s="118"/>
      <c r="GK57" s="118"/>
      <c r="GL57" s="118"/>
      <c r="GM57" s="118"/>
      <c r="GN57" s="118"/>
      <c r="GO57" s="118"/>
      <c r="GP57" s="118"/>
      <c r="GQ57" s="118"/>
      <c r="GR57" s="118"/>
      <c r="GS57" s="118"/>
      <c r="GT57" s="118"/>
      <c r="GU57" s="118"/>
      <c r="GV57" s="118"/>
      <c r="GW57" s="118"/>
      <c r="GX57" s="118"/>
      <c r="GY57" s="118"/>
      <c r="GZ57" s="118"/>
      <c r="HA57" s="118"/>
      <c r="HB57" s="118"/>
      <c r="HC57" s="118"/>
      <c r="HD57" s="118"/>
      <c r="HE57" s="118"/>
      <c r="HF57" s="118"/>
      <c r="HG57" s="118"/>
      <c r="HH57" s="118"/>
      <c r="HI57" s="118"/>
    </row>
    <row r="58" s="4" customFormat="1" ht="23.15" customHeight="1" spans="1:217">
      <c r="A58" s="109" t="str">
        <f t="shared" si="0"/>
        <v>212</v>
      </c>
      <c r="B58" s="109" t="str">
        <f t="shared" si="1"/>
        <v>21203</v>
      </c>
      <c r="C58" s="63">
        <v>2120399</v>
      </c>
      <c r="D58" s="16" t="s">
        <v>381</v>
      </c>
      <c r="E58" s="61">
        <f t="shared" si="2"/>
        <v>1267</v>
      </c>
      <c r="F58" s="125">
        <v>1267</v>
      </c>
      <c r="G58" s="126">
        <v>0</v>
      </c>
      <c r="H58" s="118"/>
      <c r="I58" s="129"/>
      <c r="J58" s="118"/>
      <c r="K58" s="118">
        <v>2070102</v>
      </c>
      <c r="L58" s="118" t="s">
        <v>252</v>
      </c>
      <c r="M58" s="118" t="str">
        <f t="shared" si="4"/>
        <v>      一般行政管理事务</v>
      </c>
      <c r="N58" s="118">
        <v>105</v>
      </c>
      <c r="O58" s="118">
        <v>0</v>
      </c>
      <c r="P58" s="118"/>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118"/>
      <c r="AY58" s="118"/>
      <c r="AZ58" s="118"/>
      <c r="BA58" s="118"/>
      <c r="BB58" s="118"/>
      <c r="BC58" s="118"/>
      <c r="BD58" s="118"/>
      <c r="BE58" s="118"/>
      <c r="BF58" s="118"/>
      <c r="BG58" s="118"/>
      <c r="BH58" s="118"/>
      <c r="BI58" s="118"/>
      <c r="BJ58" s="118"/>
      <c r="BK58" s="118"/>
      <c r="BL58" s="118"/>
      <c r="BM58" s="118"/>
      <c r="BN58" s="118"/>
      <c r="BO58" s="118"/>
      <c r="BP58" s="118"/>
      <c r="BQ58" s="118"/>
      <c r="BR58" s="118"/>
      <c r="BS58" s="118"/>
      <c r="BT58" s="118"/>
      <c r="BU58" s="118"/>
      <c r="BV58" s="118"/>
      <c r="BW58" s="118"/>
      <c r="BX58" s="118"/>
      <c r="BY58" s="118"/>
      <c r="BZ58" s="118"/>
      <c r="CA58" s="118"/>
      <c r="CB58" s="118"/>
      <c r="CC58" s="118"/>
      <c r="CD58" s="118"/>
      <c r="CE58" s="118"/>
      <c r="CF58" s="118"/>
      <c r="CG58" s="118"/>
      <c r="CH58" s="118"/>
      <c r="CI58" s="118"/>
      <c r="CJ58" s="118"/>
      <c r="CK58" s="118"/>
      <c r="CL58" s="118"/>
      <c r="CM58" s="118"/>
      <c r="CN58" s="118"/>
      <c r="CO58" s="118"/>
      <c r="CP58" s="118"/>
      <c r="CQ58" s="118"/>
      <c r="CR58" s="118"/>
      <c r="CS58" s="118"/>
      <c r="CT58" s="118"/>
      <c r="CU58" s="118"/>
      <c r="CV58" s="118"/>
      <c r="CW58" s="118"/>
      <c r="CX58" s="118"/>
      <c r="CY58" s="118"/>
      <c r="CZ58" s="118"/>
      <c r="DA58" s="118"/>
      <c r="DB58" s="118"/>
      <c r="DC58" s="118"/>
      <c r="DD58" s="118"/>
      <c r="DE58" s="118"/>
      <c r="DF58" s="118"/>
      <c r="DG58" s="118"/>
      <c r="DH58" s="118"/>
      <c r="DI58" s="118"/>
      <c r="DJ58" s="118"/>
      <c r="DK58" s="118"/>
      <c r="DL58" s="118"/>
      <c r="DM58" s="118"/>
      <c r="DN58" s="118"/>
      <c r="DO58" s="118"/>
      <c r="DP58" s="118"/>
      <c r="DQ58" s="118"/>
      <c r="DR58" s="118"/>
      <c r="DS58" s="118"/>
      <c r="DT58" s="118"/>
      <c r="DU58" s="118"/>
      <c r="DV58" s="118"/>
      <c r="DW58" s="118"/>
      <c r="DX58" s="118"/>
      <c r="DY58" s="118"/>
      <c r="DZ58" s="118"/>
      <c r="EA58" s="118"/>
      <c r="EB58" s="118"/>
      <c r="EC58" s="118"/>
      <c r="ED58" s="118"/>
      <c r="EE58" s="118"/>
      <c r="EF58" s="118"/>
      <c r="EG58" s="118"/>
      <c r="EH58" s="118"/>
      <c r="EI58" s="118"/>
      <c r="EJ58" s="118"/>
      <c r="EK58" s="118"/>
      <c r="EL58" s="118"/>
      <c r="EM58" s="118"/>
      <c r="EN58" s="118"/>
      <c r="EO58" s="118"/>
      <c r="EP58" s="118"/>
      <c r="EQ58" s="118"/>
      <c r="ER58" s="118"/>
      <c r="ES58" s="118"/>
      <c r="ET58" s="118"/>
      <c r="EU58" s="118"/>
      <c r="EV58" s="118"/>
      <c r="EW58" s="118"/>
      <c r="EX58" s="118"/>
      <c r="EY58" s="118"/>
      <c r="EZ58" s="118"/>
      <c r="FA58" s="118"/>
      <c r="FB58" s="118"/>
      <c r="FC58" s="118"/>
      <c r="FD58" s="118"/>
      <c r="FE58" s="118"/>
      <c r="FF58" s="118"/>
      <c r="FG58" s="118"/>
      <c r="FH58" s="118"/>
      <c r="FI58" s="118"/>
      <c r="FJ58" s="118"/>
      <c r="FK58" s="118"/>
      <c r="FL58" s="118"/>
      <c r="FM58" s="118"/>
      <c r="FN58" s="118"/>
      <c r="FO58" s="118"/>
      <c r="FP58" s="118"/>
      <c r="FQ58" s="118"/>
      <c r="FR58" s="118"/>
      <c r="FS58" s="118"/>
      <c r="FT58" s="118"/>
      <c r="FU58" s="118"/>
      <c r="FV58" s="118"/>
      <c r="FW58" s="118"/>
      <c r="FX58" s="118"/>
      <c r="FY58" s="118"/>
      <c r="FZ58" s="118"/>
      <c r="GA58" s="118"/>
      <c r="GB58" s="118"/>
      <c r="GC58" s="118"/>
      <c r="GD58" s="118"/>
      <c r="GE58" s="118"/>
      <c r="GF58" s="118"/>
      <c r="GG58" s="118"/>
      <c r="GH58" s="118"/>
      <c r="GI58" s="118"/>
      <c r="GJ58" s="118"/>
      <c r="GK58" s="118"/>
      <c r="GL58" s="118"/>
      <c r="GM58" s="118"/>
      <c r="GN58" s="118"/>
      <c r="GO58" s="118"/>
      <c r="GP58" s="118"/>
      <c r="GQ58" s="118"/>
      <c r="GR58" s="118"/>
      <c r="GS58" s="118"/>
      <c r="GT58" s="118"/>
      <c r="GU58" s="118"/>
      <c r="GV58" s="118"/>
      <c r="GW58" s="118"/>
      <c r="GX58" s="118"/>
      <c r="GY58" s="118"/>
      <c r="GZ58" s="118"/>
      <c r="HA58" s="118"/>
      <c r="HB58" s="118"/>
      <c r="HC58" s="118"/>
      <c r="HD58" s="118"/>
      <c r="HE58" s="118"/>
      <c r="HF58" s="118"/>
      <c r="HG58" s="118"/>
      <c r="HH58" s="118"/>
      <c r="HI58" s="118"/>
    </row>
    <row r="59" s="4" customFormat="1" ht="23.15" customHeight="1" spans="1:217">
      <c r="A59" s="109" t="str">
        <f t="shared" si="0"/>
        <v>212</v>
      </c>
      <c r="B59" s="109" t="str">
        <f t="shared" si="1"/>
        <v>21205</v>
      </c>
      <c r="C59" s="63">
        <v>2120501</v>
      </c>
      <c r="D59" s="16" t="s">
        <v>385</v>
      </c>
      <c r="E59" s="61">
        <f t="shared" si="2"/>
        <v>1759</v>
      </c>
      <c r="F59" s="125">
        <v>1759</v>
      </c>
      <c r="G59" s="126">
        <v>0</v>
      </c>
      <c r="H59" s="118"/>
      <c r="I59" s="129"/>
      <c r="J59" s="118"/>
      <c r="K59" s="118">
        <v>2070109</v>
      </c>
      <c r="L59" s="118" t="s">
        <v>322</v>
      </c>
      <c r="M59" s="118" t="str">
        <f t="shared" si="4"/>
        <v>      群众文化</v>
      </c>
      <c r="N59" s="118">
        <v>306</v>
      </c>
      <c r="O59" s="118">
        <v>0</v>
      </c>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8"/>
      <c r="AR59" s="118"/>
      <c r="AS59" s="118"/>
      <c r="AT59" s="118"/>
      <c r="AU59" s="118"/>
      <c r="AV59" s="118"/>
      <c r="AW59" s="118"/>
      <c r="AX59" s="118"/>
      <c r="AY59" s="118"/>
      <c r="AZ59" s="118"/>
      <c r="BA59" s="118"/>
      <c r="BB59" s="118"/>
      <c r="BC59" s="118"/>
      <c r="BD59" s="118"/>
      <c r="BE59" s="118"/>
      <c r="BF59" s="118"/>
      <c r="BG59" s="118"/>
      <c r="BH59" s="118"/>
      <c r="BI59" s="118"/>
      <c r="BJ59" s="118"/>
      <c r="BK59" s="118"/>
      <c r="BL59" s="118"/>
      <c r="BM59" s="118"/>
      <c r="BN59" s="118"/>
      <c r="BO59" s="118"/>
      <c r="BP59" s="118"/>
      <c r="BQ59" s="118"/>
      <c r="BR59" s="118"/>
      <c r="BS59" s="118"/>
      <c r="BT59" s="118"/>
      <c r="BU59" s="118"/>
      <c r="BV59" s="118"/>
      <c r="BW59" s="118"/>
      <c r="BX59" s="118"/>
      <c r="BY59" s="118"/>
      <c r="BZ59" s="118"/>
      <c r="CA59" s="118"/>
      <c r="CB59" s="118"/>
      <c r="CC59" s="118"/>
      <c r="CD59" s="118"/>
      <c r="CE59" s="118"/>
      <c r="CF59" s="118"/>
      <c r="CG59" s="118"/>
      <c r="CH59" s="118"/>
      <c r="CI59" s="118"/>
      <c r="CJ59" s="118"/>
      <c r="CK59" s="118"/>
      <c r="CL59" s="118"/>
      <c r="CM59" s="118"/>
      <c r="CN59" s="118"/>
      <c r="CO59" s="118"/>
      <c r="CP59" s="118"/>
      <c r="CQ59" s="118"/>
      <c r="CR59" s="118"/>
      <c r="CS59" s="118"/>
      <c r="CT59" s="118"/>
      <c r="CU59" s="118"/>
      <c r="CV59" s="118"/>
      <c r="CW59" s="118"/>
      <c r="CX59" s="118"/>
      <c r="CY59" s="118"/>
      <c r="CZ59" s="118"/>
      <c r="DA59" s="118"/>
      <c r="DB59" s="118"/>
      <c r="DC59" s="118"/>
      <c r="DD59" s="118"/>
      <c r="DE59" s="118"/>
      <c r="DF59" s="118"/>
      <c r="DG59" s="118"/>
      <c r="DH59" s="118"/>
      <c r="DI59" s="118"/>
      <c r="DJ59" s="118"/>
      <c r="DK59" s="118"/>
      <c r="DL59" s="118"/>
      <c r="DM59" s="118"/>
      <c r="DN59" s="118"/>
      <c r="DO59" s="118"/>
      <c r="DP59" s="118"/>
      <c r="DQ59" s="118"/>
      <c r="DR59" s="118"/>
      <c r="DS59" s="118"/>
      <c r="DT59" s="118"/>
      <c r="DU59" s="118"/>
      <c r="DV59" s="118"/>
      <c r="DW59" s="118"/>
      <c r="DX59" s="118"/>
      <c r="DY59" s="118"/>
      <c r="DZ59" s="118"/>
      <c r="EA59" s="118"/>
      <c r="EB59" s="118"/>
      <c r="EC59" s="118"/>
      <c r="ED59" s="118"/>
      <c r="EE59" s="118"/>
      <c r="EF59" s="118"/>
      <c r="EG59" s="118"/>
      <c r="EH59" s="118"/>
      <c r="EI59" s="118"/>
      <c r="EJ59" s="118"/>
      <c r="EK59" s="118"/>
      <c r="EL59" s="118"/>
      <c r="EM59" s="118"/>
      <c r="EN59" s="118"/>
      <c r="EO59" s="118"/>
      <c r="EP59" s="118"/>
      <c r="EQ59" s="118"/>
      <c r="ER59" s="118"/>
      <c r="ES59" s="118"/>
      <c r="ET59" s="118"/>
      <c r="EU59" s="118"/>
      <c r="EV59" s="118"/>
      <c r="EW59" s="118"/>
      <c r="EX59" s="118"/>
      <c r="EY59" s="118"/>
      <c r="EZ59" s="118"/>
      <c r="FA59" s="118"/>
      <c r="FB59" s="118"/>
      <c r="FC59" s="118"/>
      <c r="FD59" s="118"/>
      <c r="FE59" s="118"/>
      <c r="FF59" s="118"/>
      <c r="FG59" s="118"/>
      <c r="FH59" s="118"/>
      <c r="FI59" s="118"/>
      <c r="FJ59" s="118"/>
      <c r="FK59" s="118"/>
      <c r="FL59" s="118"/>
      <c r="FM59" s="118"/>
      <c r="FN59" s="118"/>
      <c r="FO59" s="118"/>
      <c r="FP59" s="118"/>
      <c r="FQ59" s="118"/>
      <c r="FR59" s="118"/>
      <c r="FS59" s="118"/>
      <c r="FT59" s="118"/>
      <c r="FU59" s="118"/>
      <c r="FV59" s="118"/>
      <c r="FW59" s="118"/>
      <c r="FX59" s="118"/>
      <c r="FY59" s="118"/>
      <c r="FZ59" s="118"/>
      <c r="GA59" s="118"/>
      <c r="GB59" s="118"/>
      <c r="GC59" s="118"/>
      <c r="GD59" s="118"/>
      <c r="GE59" s="118"/>
      <c r="GF59" s="118"/>
      <c r="GG59" s="118"/>
      <c r="GH59" s="118"/>
      <c r="GI59" s="118"/>
      <c r="GJ59" s="118"/>
      <c r="GK59" s="118"/>
      <c r="GL59" s="118"/>
      <c r="GM59" s="118"/>
      <c r="GN59" s="118"/>
      <c r="GO59" s="118"/>
      <c r="GP59" s="118"/>
      <c r="GQ59" s="118"/>
      <c r="GR59" s="118"/>
      <c r="GS59" s="118"/>
      <c r="GT59" s="118"/>
      <c r="GU59" s="118"/>
      <c r="GV59" s="118"/>
      <c r="GW59" s="118"/>
      <c r="GX59" s="118"/>
      <c r="GY59" s="118"/>
      <c r="GZ59" s="118"/>
      <c r="HA59" s="118"/>
      <c r="HB59" s="118"/>
      <c r="HC59" s="118"/>
      <c r="HD59" s="118"/>
      <c r="HE59" s="118"/>
      <c r="HF59" s="118"/>
      <c r="HG59" s="118"/>
      <c r="HH59" s="118"/>
      <c r="HI59" s="118"/>
    </row>
    <row r="60" s="4" customFormat="1" ht="23.15" customHeight="1" spans="1:217">
      <c r="A60" s="109" t="str">
        <f t="shared" si="0"/>
        <v>212</v>
      </c>
      <c r="B60" s="109" t="str">
        <f t="shared" si="1"/>
        <v>21299</v>
      </c>
      <c r="C60" s="63">
        <v>2129999</v>
      </c>
      <c r="D60" s="16" t="s">
        <v>389</v>
      </c>
      <c r="E60" s="61">
        <f t="shared" si="2"/>
        <v>11933</v>
      </c>
      <c r="F60" s="125">
        <v>946</v>
      </c>
      <c r="G60" s="126">
        <v>10987</v>
      </c>
      <c r="H60" s="118"/>
      <c r="I60" s="129"/>
      <c r="J60" s="118" t="s">
        <v>323</v>
      </c>
      <c r="K60" s="118"/>
      <c r="L60" s="118"/>
      <c r="M60" s="118" t="e">
        <f t="shared" si="4"/>
        <v>#N/A</v>
      </c>
      <c r="N60" s="118">
        <v>0</v>
      </c>
      <c r="O60" s="118">
        <v>25</v>
      </c>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c r="HH60" s="118"/>
      <c r="HI60" s="118"/>
    </row>
    <row r="61" s="4" customFormat="1" ht="23.15" customHeight="1" spans="1:217">
      <c r="A61" s="109" t="str">
        <f t="shared" si="0"/>
        <v>213</v>
      </c>
      <c r="B61" s="109" t="str">
        <f t="shared" si="1"/>
        <v>21303</v>
      </c>
      <c r="C61" s="63">
        <v>2130305</v>
      </c>
      <c r="D61" s="16" t="s">
        <v>394</v>
      </c>
      <c r="E61" s="61">
        <f t="shared" si="2"/>
        <v>1355</v>
      </c>
      <c r="F61" s="125">
        <v>0</v>
      </c>
      <c r="G61" s="126">
        <v>1355</v>
      </c>
      <c r="H61" s="118"/>
      <c r="I61" s="129"/>
      <c r="J61" s="118"/>
      <c r="K61" s="118">
        <v>2070205</v>
      </c>
      <c r="L61" s="118" t="s">
        <v>326</v>
      </c>
      <c r="M61" s="118" t="str">
        <f t="shared" si="4"/>
        <v>      博物馆</v>
      </c>
      <c r="N61" s="118">
        <v>0</v>
      </c>
      <c r="O61" s="118">
        <v>25</v>
      </c>
      <c r="P61" s="118"/>
      <c r="Q61" s="118"/>
      <c r="R61" s="118"/>
      <c r="S61" s="118"/>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c r="AQ61" s="118"/>
      <c r="AR61" s="118"/>
      <c r="AS61" s="118"/>
      <c r="AT61" s="118"/>
      <c r="AU61" s="118"/>
      <c r="AV61" s="118"/>
      <c r="AW61" s="118"/>
      <c r="AX61" s="118"/>
      <c r="AY61" s="118"/>
      <c r="AZ61" s="118"/>
      <c r="BA61" s="118"/>
      <c r="BB61" s="118"/>
      <c r="BC61" s="118"/>
      <c r="BD61" s="118"/>
      <c r="BE61" s="118"/>
      <c r="BF61" s="118"/>
      <c r="BG61" s="118"/>
      <c r="BH61" s="118"/>
      <c r="BI61" s="118"/>
      <c r="BJ61" s="118"/>
      <c r="BK61" s="118"/>
      <c r="BL61" s="118"/>
      <c r="BM61" s="118"/>
      <c r="BN61" s="118"/>
      <c r="BO61" s="118"/>
      <c r="BP61" s="118"/>
      <c r="BQ61" s="118"/>
      <c r="BR61" s="118"/>
      <c r="BS61" s="118"/>
      <c r="BT61" s="118"/>
      <c r="BU61" s="118"/>
      <c r="BV61" s="118"/>
      <c r="BW61" s="118"/>
      <c r="BX61" s="118"/>
      <c r="BY61" s="118"/>
      <c r="BZ61" s="118"/>
      <c r="CA61" s="118"/>
      <c r="CB61" s="118"/>
      <c r="CC61" s="118"/>
      <c r="CD61" s="118"/>
      <c r="CE61" s="118"/>
      <c r="CF61" s="118"/>
      <c r="CG61" s="118"/>
      <c r="CH61" s="118"/>
      <c r="CI61" s="118"/>
      <c r="CJ61" s="118"/>
      <c r="CK61" s="118"/>
      <c r="CL61" s="118"/>
      <c r="CM61" s="118"/>
      <c r="CN61" s="118"/>
      <c r="CO61" s="118"/>
      <c r="CP61" s="118"/>
      <c r="CQ61" s="118"/>
      <c r="CR61" s="118"/>
      <c r="CS61" s="118"/>
      <c r="CT61" s="118"/>
      <c r="CU61" s="118"/>
      <c r="CV61" s="118"/>
      <c r="CW61" s="118"/>
      <c r="CX61" s="118"/>
      <c r="CY61" s="118"/>
      <c r="CZ61" s="118"/>
      <c r="DA61" s="118"/>
      <c r="DB61" s="118"/>
      <c r="DC61" s="118"/>
      <c r="DD61" s="118"/>
      <c r="DE61" s="118"/>
      <c r="DF61" s="118"/>
      <c r="DG61" s="118"/>
      <c r="DH61" s="118"/>
      <c r="DI61" s="118"/>
      <c r="DJ61" s="118"/>
      <c r="DK61" s="118"/>
      <c r="DL61" s="118"/>
      <c r="DM61" s="118"/>
      <c r="DN61" s="118"/>
      <c r="DO61" s="118"/>
      <c r="DP61" s="118"/>
      <c r="DQ61" s="118"/>
      <c r="DR61" s="118"/>
      <c r="DS61" s="118"/>
      <c r="DT61" s="118"/>
      <c r="DU61" s="118"/>
      <c r="DV61" s="118"/>
      <c r="DW61" s="118"/>
      <c r="DX61" s="118"/>
      <c r="DY61" s="118"/>
      <c r="DZ61" s="118"/>
      <c r="EA61" s="118"/>
      <c r="EB61" s="118"/>
      <c r="EC61" s="118"/>
      <c r="ED61" s="118"/>
      <c r="EE61" s="118"/>
      <c r="EF61" s="118"/>
      <c r="EG61" s="118"/>
      <c r="EH61" s="118"/>
      <c r="EI61" s="118"/>
      <c r="EJ61" s="118"/>
      <c r="EK61" s="118"/>
      <c r="EL61" s="118"/>
      <c r="EM61" s="118"/>
      <c r="EN61" s="118"/>
      <c r="EO61" s="118"/>
      <c r="EP61" s="118"/>
      <c r="EQ61" s="118"/>
      <c r="ER61" s="118"/>
      <c r="ES61" s="118"/>
      <c r="ET61" s="118"/>
      <c r="EU61" s="118"/>
      <c r="EV61" s="118"/>
      <c r="EW61" s="118"/>
      <c r="EX61" s="118"/>
      <c r="EY61" s="118"/>
      <c r="EZ61" s="118"/>
      <c r="FA61" s="118"/>
      <c r="FB61" s="118"/>
      <c r="FC61" s="118"/>
      <c r="FD61" s="118"/>
      <c r="FE61" s="118"/>
      <c r="FF61" s="118"/>
      <c r="FG61" s="118"/>
      <c r="FH61" s="118"/>
      <c r="FI61" s="118"/>
      <c r="FJ61" s="118"/>
      <c r="FK61" s="118"/>
      <c r="FL61" s="118"/>
      <c r="FM61" s="118"/>
      <c r="FN61" s="118"/>
      <c r="FO61" s="118"/>
      <c r="FP61" s="118"/>
      <c r="FQ61" s="118"/>
      <c r="FR61" s="118"/>
      <c r="FS61" s="118"/>
      <c r="FT61" s="118"/>
      <c r="FU61" s="118"/>
      <c r="FV61" s="118"/>
      <c r="FW61" s="118"/>
      <c r="FX61" s="118"/>
      <c r="FY61" s="118"/>
      <c r="FZ61" s="118"/>
      <c r="GA61" s="118"/>
      <c r="GB61" s="118"/>
      <c r="GC61" s="118"/>
      <c r="GD61" s="118"/>
      <c r="GE61" s="118"/>
      <c r="GF61" s="118"/>
      <c r="GG61" s="118"/>
      <c r="GH61" s="118"/>
      <c r="GI61" s="118"/>
      <c r="GJ61" s="118"/>
      <c r="GK61" s="118"/>
      <c r="GL61" s="118"/>
      <c r="GM61" s="118"/>
      <c r="GN61" s="118"/>
      <c r="GO61" s="118"/>
      <c r="GP61" s="118"/>
      <c r="GQ61" s="118"/>
      <c r="GR61" s="118"/>
      <c r="GS61" s="118"/>
      <c r="GT61" s="118"/>
      <c r="GU61" s="118"/>
      <c r="GV61" s="118"/>
      <c r="GW61" s="118"/>
      <c r="GX61" s="118"/>
      <c r="GY61" s="118"/>
      <c r="GZ61" s="118"/>
      <c r="HA61" s="118"/>
      <c r="HB61" s="118"/>
      <c r="HC61" s="118"/>
      <c r="HD61" s="118"/>
      <c r="HE61" s="118"/>
      <c r="HF61" s="118"/>
      <c r="HG61" s="118"/>
      <c r="HH61" s="118"/>
      <c r="HI61" s="118"/>
    </row>
    <row r="62" s="4" customFormat="1" ht="23.15" customHeight="1" spans="1:217">
      <c r="A62" s="109" t="str">
        <f t="shared" si="0"/>
        <v>213</v>
      </c>
      <c r="B62" s="109" t="str">
        <f t="shared" si="1"/>
        <v>21303</v>
      </c>
      <c r="C62" s="63">
        <v>2130316</v>
      </c>
      <c r="D62" s="16" t="s">
        <v>395</v>
      </c>
      <c r="E62" s="61">
        <f t="shared" si="2"/>
        <v>10</v>
      </c>
      <c r="F62" s="125">
        <v>0</v>
      </c>
      <c r="G62" s="126">
        <v>10</v>
      </c>
      <c r="H62" s="118"/>
      <c r="I62" s="129"/>
      <c r="J62" s="118" t="s">
        <v>327</v>
      </c>
      <c r="K62" s="118"/>
      <c r="L62" s="118"/>
      <c r="M62" s="118" t="e">
        <f t="shared" si="4"/>
        <v>#N/A</v>
      </c>
      <c r="N62" s="118">
        <v>0</v>
      </c>
      <c r="O62" s="118">
        <v>1</v>
      </c>
      <c r="P62" s="118"/>
      <c r="Q62" s="118"/>
      <c r="R62" s="118"/>
      <c r="S62" s="118"/>
      <c r="T62" s="118"/>
      <c r="U62" s="118"/>
      <c r="V62" s="118"/>
      <c r="W62" s="118"/>
      <c r="X62" s="118"/>
      <c r="Y62" s="118"/>
      <c r="Z62" s="118"/>
      <c r="AA62" s="118"/>
      <c r="AB62" s="118"/>
      <c r="AC62" s="118"/>
      <c r="AD62" s="118"/>
      <c r="AE62" s="118"/>
      <c r="AF62" s="118"/>
      <c r="AG62" s="118"/>
      <c r="AH62" s="118"/>
      <c r="AI62" s="118"/>
      <c r="AJ62" s="118"/>
      <c r="AK62" s="118"/>
      <c r="AL62" s="118"/>
      <c r="AM62" s="118"/>
      <c r="AN62" s="118"/>
      <c r="AO62" s="118"/>
      <c r="AP62" s="118"/>
      <c r="AQ62" s="118"/>
      <c r="AR62" s="118"/>
      <c r="AS62" s="118"/>
      <c r="AT62" s="118"/>
      <c r="AU62" s="118"/>
      <c r="AV62" s="118"/>
      <c r="AW62" s="118"/>
      <c r="AX62" s="118"/>
      <c r="AY62" s="118"/>
      <c r="AZ62" s="118"/>
      <c r="BA62" s="118"/>
      <c r="BB62" s="118"/>
      <c r="BC62" s="118"/>
      <c r="BD62" s="118"/>
      <c r="BE62" s="118"/>
      <c r="BF62" s="118"/>
      <c r="BG62" s="118"/>
      <c r="BH62" s="118"/>
      <c r="BI62" s="118"/>
      <c r="BJ62" s="118"/>
      <c r="BK62" s="118"/>
      <c r="BL62" s="118"/>
      <c r="BM62" s="118"/>
      <c r="BN62" s="118"/>
      <c r="BO62" s="118"/>
      <c r="BP62" s="118"/>
      <c r="BQ62" s="118"/>
      <c r="BR62" s="118"/>
      <c r="BS62" s="118"/>
      <c r="BT62" s="118"/>
      <c r="BU62" s="118"/>
      <c r="BV62" s="118"/>
      <c r="BW62" s="118"/>
      <c r="BX62" s="118"/>
      <c r="BY62" s="118"/>
      <c r="BZ62" s="118"/>
      <c r="CA62" s="118"/>
      <c r="CB62" s="118"/>
      <c r="CC62" s="118"/>
      <c r="CD62" s="118"/>
      <c r="CE62" s="118"/>
      <c r="CF62" s="118"/>
      <c r="CG62" s="118"/>
      <c r="CH62" s="118"/>
      <c r="CI62" s="118"/>
      <c r="CJ62" s="118"/>
      <c r="CK62" s="118"/>
      <c r="CL62" s="118"/>
      <c r="CM62" s="118"/>
      <c r="CN62" s="118"/>
      <c r="CO62" s="118"/>
      <c r="CP62" s="118"/>
      <c r="CQ62" s="118"/>
      <c r="CR62" s="118"/>
      <c r="CS62" s="118"/>
      <c r="CT62" s="118"/>
      <c r="CU62" s="118"/>
      <c r="CV62" s="118"/>
      <c r="CW62" s="118"/>
      <c r="CX62" s="118"/>
      <c r="CY62" s="118"/>
      <c r="CZ62" s="118"/>
      <c r="DA62" s="118"/>
      <c r="DB62" s="118"/>
      <c r="DC62" s="118"/>
      <c r="DD62" s="118"/>
      <c r="DE62" s="118"/>
      <c r="DF62" s="118"/>
      <c r="DG62" s="118"/>
      <c r="DH62" s="118"/>
      <c r="DI62" s="118"/>
      <c r="DJ62" s="118"/>
      <c r="DK62" s="118"/>
      <c r="DL62" s="118"/>
      <c r="DM62" s="118"/>
      <c r="DN62" s="118"/>
      <c r="DO62" s="118"/>
      <c r="DP62" s="118"/>
      <c r="DQ62" s="118"/>
      <c r="DR62" s="118"/>
      <c r="DS62" s="118"/>
      <c r="DT62" s="118"/>
      <c r="DU62" s="118"/>
      <c r="DV62" s="118"/>
      <c r="DW62" s="118"/>
      <c r="DX62" s="118"/>
      <c r="DY62" s="118"/>
      <c r="DZ62" s="118"/>
      <c r="EA62" s="118"/>
      <c r="EB62" s="118"/>
      <c r="EC62" s="118"/>
      <c r="ED62" s="118"/>
      <c r="EE62" s="118"/>
      <c r="EF62" s="118"/>
      <c r="EG62" s="118"/>
      <c r="EH62" s="118"/>
      <c r="EI62" s="118"/>
      <c r="EJ62" s="118"/>
      <c r="EK62" s="118"/>
      <c r="EL62" s="118"/>
      <c r="EM62" s="118"/>
      <c r="EN62" s="118"/>
      <c r="EO62" s="118"/>
      <c r="EP62" s="118"/>
      <c r="EQ62" s="118"/>
      <c r="ER62" s="118"/>
      <c r="ES62" s="118"/>
      <c r="ET62" s="118"/>
      <c r="EU62" s="118"/>
      <c r="EV62" s="118"/>
      <c r="EW62" s="118"/>
      <c r="EX62" s="118"/>
      <c r="EY62" s="118"/>
      <c r="EZ62" s="118"/>
      <c r="FA62" s="118"/>
      <c r="FB62" s="118"/>
      <c r="FC62" s="118"/>
      <c r="FD62" s="118"/>
      <c r="FE62" s="118"/>
      <c r="FF62" s="118"/>
      <c r="FG62" s="118"/>
      <c r="FH62" s="118"/>
      <c r="FI62" s="118"/>
      <c r="FJ62" s="118"/>
      <c r="FK62" s="118"/>
      <c r="FL62" s="118"/>
      <c r="FM62" s="118"/>
      <c r="FN62" s="118"/>
      <c r="FO62" s="118"/>
      <c r="FP62" s="118"/>
      <c r="FQ62" s="118"/>
      <c r="FR62" s="118"/>
      <c r="FS62" s="118"/>
      <c r="FT62" s="118"/>
      <c r="FU62" s="118"/>
      <c r="FV62" s="118"/>
      <c r="FW62" s="118"/>
      <c r="FX62" s="118"/>
      <c r="FY62" s="118"/>
      <c r="FZ62" s="118"/>
      <c r="GA62" s="118"/>
      <c r="GB62" s="118"/>
      <c r="GC62" s="118"/>
      <c r="GD62" s="118"/>
      <c r="GE62" s="118"/>
      <c r="GF62" s="118"/>
      <c r="GG62" s="118"/>
      <c r="GH62" s="118"/>
      <c r="GI62" s="118"/>
      <c r="GJ62" s="118"/>
      <c r="GK62" s="118"/>
      <c r="GL62" s="118"/>
      <c r="GM62" s="118"/>
      <c r="GN62" s="118"/>
      <c r="GO62" s="118"/>
      <c r="GP62" s="118"/>
      <c r="GQ62" s="118"/>
      <c r="GR62" s="118"/>
      <c r="GS62" s="118"/>
      <c r="GT62" s="118"/>
      <c r="GU62" s="118"/>
      <c r="GV62" s="118"/>
      <c r="GW62" s="118"/>
      <c r="GX62" s="118"/>
      <c r="GY62" s="118"/>
      <c r="GZ62" s="118"/>
      <c r="HA62" s="118"/>
      <c r="HB62" s="118"/>
      <c r="HC62" s="118"/>
      <c r="HD62" s="118"/>
      <c r="HE62" s="118"/>
      <c r="HF62" s="118"/>
      <c r="HG62" s="118"/>
      <c r="HH62" s="118"/>
      <c r="HI62" s="118"/>
    </row>
    <row r="63" s="4" customFormat="1" ht="23.15" customHeight="1" spans="1:217">
      <c r="A63" s="109" t="str">
        <f t="shared" si="0"/>
        <v>213</v>
      </c>
      <c r="B63" s="109" t="str">
        <f t="shared" si="1"/>
        <v>21308</v>
      </c>
      <c r="C63" s="63">
        <v>2130804</v>
      </c>
      <c r="D63" s="16" t="s">
        <v>399</v>
      </c>
      <c r="E63" s="61">
        <f t="shared" si="2"/>
        <v>5</v>
      </c>
      <c r="F63" s="125">
        <v>0</v>
      </c>
      <c r="G63" s="126">
        <v>5</v>
      </c>
      <c r="H63" s="118"/>
      <c r="I63" s="129"/>
      <c r="J63" s="118"/>
      <c r="K63" s="118">
        <v>2079999</v>
      </c>
      <c r="L63" s="118" t="s">
        <v>330</v>
      </c>
      <c r="M63" s="118" t="str">
        <f t="shared" si="4"/>
        <v>      其他文化旅游体育与传媒支出(项)</v>
      </c>
      <c r="N63" s="118">
        <v>0</v>
      </c>
      <c r="O63" s="118">
        <v>1</v>
      </c>
      <c r="P63" s="118"/>
      <c r="Q63" s="118"/>
      <c r="R63" s="118"/>
      <c r="S63" s="118"/>
      <c r="T63" s="118"/>
      <c r="U63" s="118"/>
      <c r="V63" s="118"/>
      <c r="W63" s="118"/>
      <c r="X63" s="118"/>
      <c r="Y63" s="118"/>
      <c r="Z63" s="118"/>
      <c r="AA63" s="118"/>
      <c r="AB63" s="118"/>
      <c r="AC63" s="118"/>
      <c r="AD63" s="118"/>
      <c r="AE63" s="118"/>
      <c r="AF63" s="118"/>
      <c r="AG63" s="118"/>
      <c r="AH63" s="118"/>
      <c r="AI63" s="118"/>
      <c r="AJ63" s="118"/>
      <c r="AK63" s="118"/>
      <c r="AL63" s="118"/>
      <c r="AM63" s="118"/>
      <c r="AN63" s="118"/>
      <c r="AO63" s="118"/>
      <c r="AP63" s="118"/>
      <c r="AQ63" s="118"/>
      <c r="AR63" s="118"/>
      <c r="AS63" s="118"/>
      <c r="AT63" s="118"/>
      <c r="AU63" s="118"/>
      <c r="AV63" s="118"/>
      <c r="AW63" s="118"/>
      <c r="AX63" s="118"/>
      <c r="AY63" s="118"/>
      <c r="AZ63" s="118"/>
      <c r="BA63" s="118"/>
      <c r="BB63" s="118"/>
      <c r="BC63" s="118"/>
      <c r="BD63" s="118"/>
      <c r="BE63" s="118"/>
      <c r="BF63" s="118"/>
      <c r="BG63" s="118"/>
      <c r="BH63" s="118"/>
      <c r="BI63" s="118"/>
      <c r="BJ63" s="118"/>
      <c r="BK63" s="118"/>
      <c r="BL63" s="118"/>
      <c r="BM63" s="118"/>
      <c r="BN63" s="118"/>
      <c r="BO63" s="118"/>
      <c r="BP63" s="118"/>
      <c r="BQ63" s="118"/>
      <c r="BR63" s="118"/>
      <c r="BS63" s="118"/>
      <c r="BT63" s="118"/>
      <c r="BU63" s="118"/>
      <c r="BV63" s="118"/>
      <c r="BW63" s="118"/>
      <c r="BX63" s="118"/>
      <c r="BY63" s="118"/>
      <c r="BZ63" s="118"/>
      <c r="CA63" s="118"/>
      <c r="CB63" s="118"/>
      <c r="CC63" s="118"/>
      <c r="CD63" s="118"/>
      <c r="CE63" s="118"/>
      <c r="CF63" s="118"/>
      <c r="CG63" s="118"/>
      <c r="CH63" s="118"/>
      <c r="CI63" s="118"/>
      <c r="CJ63" s="118"/>
      <c r="CK63" s="118"/>
      <c r="CL63" s="118"/>
      <c r="CM63" s="118"/>
      <c r="CN63" s="118"/>
      <c r="CO63" s="118"/>
      <c r="CP63" s="118"/>
      <c r="CQ63" s="118"/>
      <c r="CR63" s="118"/>
      <c r="CS63" s="118"/>
      <c r="CT63" s="118"/>
      <c r="CU63" s="118"/>
      <c r="CV63" s="118"/>
      <c r="CW63" s="118"/>
      <c r="CX63" s="118"/>
      <c r="CY63" s="118"/>
      <c r="CZ63" s="118"/>
      <c r="DA63" s="118"/>
      <c r="DB63" s="118"/>
      <c r="DC63" s="118"/>
      <c r="DD63" s="118"/>
      <c r="DE63" s="118"/>
      <c r="DF63" s="118"/>
      <c r="DG63" s="118"/>
      <c r="DH63" s="118"/>
      <c r="DI63" s="118"/>
      <c r="DJ63" s="118"/>
      <c r="DK63" s="118"/>
      <c r="DL63" s="118"/>
      <c r="DM63" s="118"/>
      <c r="DN63" s="118"/>
      <c r="DO63" s="118"/>
      <c r="DP63" s="118"/>
      <c r="DQ63" s="118"/>
      <c r="DR63" s="118"/>
      <c r="DS63" s="118"/>
      <c r="DT63" s="118"/>
      <c r="DU63" s="118"/>
      <c r="DV63" s="118"/>
      <c r="DW63" s="118"/>
      <c r="DX63" s="118"/>
      <c r="DY63" s="118"/>
      <c r="DZ63" s="118"/>
      <c r="EA63" s="118"/>
      <c r="EB63" s="118"/>
      <c r="EC63" s="118"/>
      <c r="ED63" s="118"/>
      <c r="EE63" s="118"/>
      <c r="EF63" s="118"/>
      <c r="EG63" s="118"/>
      <c r="EH63" s="118"/>
      <c r="EI63" s="118"/>
      <c r="EJ63" s="118"/>
      <c r="EK63" s="118"/>
      <c r="EL63" s="118"/>
      <c r="EM63" s="118"/>
      <c r="EN63" s="118"/>
      <c r="EO63" s="118"/>
      <c r="EP63" s="118"/>
      <c r="EQ63" s="118"/>
      <c r="ER63" s="118"/>
      <c r="ES63" s="118"/>
      <c r="ET63" s="118"/>
      <c r="EU63" s="118"/>
      <c r="EV63" s="118"/>
      <c r="EW63" s="118"/>
      <c r="EX63" s="118"/>
      <c r="EY63" s="118"/>
      <c r="EZ63" s="118"/>
      <c r="FA63" s="118"/>
      <c r="FB63" s="118"/>
      <c r="FC63" s="118"/>
      <c r="FD63" s="118"/>
      <c r="FE63" s="118"/>
      <c r="FF63" s="118"/>
      <c r="FG63" s="118"/>
      <c r="FH63" s="118"/>
      <c r="FI63" s="118"/>
      <c r="FJ63" s="118"/>
      <c r="FK63" s="118"/>
      <c r="FL63" s="118"/>
      <c r="FM63" s="118"/>
      <c r="FN63" s="118"/>
      <c r="FO63" s="118"/>
      <c r="FP63" s="118"/>
      <c r="FQ63" s="118"/>
      <c r="FR63" s="118"/>
      <c r="FS63" s="118"/>
      <c r="FT63" s="118"/>
      <c r="FU63" s="118"/>
      <c r="FV63" s="118"/>
      <c r="FW63" s="118"/>
      <c r="FX63" s="118"/>
      <c r="FY63" s="118"/>
      <c r="FZ63" s="118"/>
      <c r="GA63" s="118"/>
      <c r="GB63" s="118"/>
      <c r="GC63" s="118"/>
      <c r="GD63" s="118"/>
      <c r="GE63" s="118"/>
      <c r="GF63" s="118"/>
      <c r="GG63" s="118"/>
      <c r="GH63" s="118"/>
      <c r="GI63" s="118"/>
      <c r="GJ63" s="118"/>
      <c r="GK63" s="118"/>
      <c r="GL63" s="118"/>
      <c r="GM63" s="118"/>
      <c r="GN63" s="118"/>
      <c r="GO63" s="118"/>
      <c r="GP63" s="118"/>
      <c r="GQ63" s="118"/>
      <c r="GR63" s="118"/>
      <c r="GS63" s="118"/>
      <c r="GT63" s="118"/>
      <c r="GU63" s="118"/>
      <c r="GV63" s="118"/>
      <c r="GW63" s="118"/>
      <c r="GX63" s="118"/>
      <c r="GY63" s="118"/>
      <c r="GZ63" s="118"/>
      <c r="HA63" s="118"/>
      <c r="HB63" s="118"/>
      <c r="HC63" s="118"/>
      <c r="HD63" s="118"/>
      <c r="HE63" s="118"/>
      <c r="HF63" s="118"/>
      <c r="HG63" s="118"/>
      <c r="HH63" s="118"/>
      <c r="HI63" s="118"/>
    </row>
    <row r="64" s="4" customFormat="1" ht="23.15" customHeight="1" spans="1:217">
      <c r="A64" s="109" t="str">
        <f t="shared" si="0"/>
        <v>215</v>
      </c>
      <c r="B64" s="109" t="str">
        <f t="shared" si="1"/>
        <v>21502</v>
      </c>
      <c r="C64" s="63">
        <v>2150207</v>
      </c>
      <c r="D64" s="16" t="s">
        <v>404</v>
      </c>
      <c r="E64" s="61">
        <f t="shared" si="2"/>
        <v>40</v>
      </c>
      <c r="F64" s="125">
        <v>0</v>
      </c>
      <c r="G64" s="126">
        <v>40</v>
      </c>
      <c r="H64" s="118"/>
      <c r="I64" s="129" t="s">
        <v>331</v>
      </c>
      <c r="J64" s="118"/>
      <c r="K64" s="118"/>
      <c r="L64" s="118"/>
      <c r="M64" s="118" t="e">
        <f t="shared" si="4"/>
        <v>#N/A</v>
      </c>
      <c r="N64" s="118">
        <v>577</v>
      </c>
      <c r="O64" s="118">
        <v>14</v>
      </c>
      <c r="P64" s="118"/>
      <c r="Q64" s="118"/>
      <c r="R64" s="118"/>
      <c r="S64" s="118"/>
      <c r="T64" s="118"/>
      <c r="U64" s="118"/>
      <c r="V64" s="118"/>
      <c r="W64" s="118"/>
      <c r="X64" s="118"/>
      <c r="Y64" s="118"/>
      <c r="Z64" s="118"/>
      <c r="AA64" s="118"/>
      <c r="AB64" s="118"/>
      <c r="AC64" s="118"/>
      <c r="AD64" s="118"/>
      <c r="AE64" s="118"/>
      <c r="AF64" s="118"/>
      <c r="AG64" s="118"/>
      <c r="AH64" s="118"/>
      <c r="AI64" s="118"/>
      <c r="AJ64" s="118"/>
      <c r="AK64" s="118"/>
      <c r="AL64" s="118"/>
      <c r="AM64" s="118"/>
      <c r="AN64" s="118"/>
      <c r="AO64" s="118"/>
      <c r="AP64" s="118"/>
      <c r="AQ64" s="118"/>
      <c r="AR64" s="118"/>
      <c r="AS64" s="118"/>
      <c r="AT64" s="118"/>
      <c r="AU64" s="118"/>
      <c r="AV64" s="118"/>
      <c r="AW64" s="118"/>
      <c r="AX64" s="118"/>
      <c r="AY64" s="118"/>
      <c r="AZ64" s="118"/>
      <c r="BA64" s="118"/>
      <c r="BB64" s="118"/>
      <c r="BC64" s="118"/>
      <c r="BD64" s="118"/>
      <c r="BE64" s="118"/>
      <c r="BF64" s="118"/>
      <c r="BG64" s="118"/>
      <c r="BH64" s="118"/>
      <c r="BI64" s="118"/>
      <c r="BJ64" s="118"/>
      <c r="BK64" s="118"/>
      <c r="BL64" s="118"/>
      <c r="BM64" s="118"/>
      <c r="BN64" s="118"/>
      <c r="BO64" s="118"/>
      <c r="BP64" s="118"/>
      <c r="BQ64" s="118"/>
      <c r="BR64" s="118"/>
      <c r="BS64" s="118"/>
      <c r="BT64" s="118"/>
      <c r="BU64" s="118"/>
      <c r="BV64" s="118"/>
      <c r="BW64" s="118"/>
      <c r="BX64" s="118"/>
      <c r="BY64" s="118"/>
      <c r="BZ64" s="118"/>
      <c r="CA64" s="118"/>
      <c r="CB64" s="118"/>
      <c r="CC64" s="118"/>
      <c r="CD64" s="118"/>
      <c r="CE64" s="118"/>
      <c r="CF64" s="118"/>
      <c r="CG64" s="118"/>
      <c r="CH64" s="118"/>
      <c r="CI64" s="118"/>
      <c r="CJ64" s="118"/>
      <c r="CK64" s="118"/>
      <c r="CL64" s="118"/>
      <c r="CM64" s="118"/>
      <c r="CN64" s="118"/>
      <c r="CO64" s="118"/>
      <c r="CP64" s="118"/>
      <c r="CQ64" s="118"/>
      <c r="CR64" s="118"/>
      <c r="CS64" s="118"/>
      <c r="CT64" s="118"/>
      <c r="CU64" s="118"/>
      <c r="CV64" s="118"/>
      <c r="CW64" s="118"/>
      <c r="CX64" s="118"/>
      <c r="CY64" s="118"/>
      <c r="CZ64" s="118"/>
      <c r="DA64" s="118"/>
      <c r="DB64" s="118"/>
      <c r="DC64" s="118"/>
      <c r="DD64" s="118"/>
      <c r="DE64" s="118"/>
      <c r="DF64" s="118"/>
      <c r="DG64" s="118"/>
      <c r="DH64" s="118"/>
      <c r="DI64" s="118"/>
      <c r="DJ64" s="118"/>
      <c r="DK64" s="118"/>
      <c r="DL64" s="118"/>
      <c r="DM64" s="118"/>
      <c r="DN64" s="118"/>
      <c r="DO64" s="118"/>
      <c r="DP64" s="118"/>
      <c r="DQ64" s="118"/>
      <c r="DR64" s="118"/>
      <c r="DS64" s="118"/>
      <c r="DT64" s="118"/>
      <c r="DU64" s="118"/>
      <c r="DV64" s="118"/>
      <c r="DW64" s="118"/>
      <c r="DX64" s="118"/>
      <c r="DY64" s="118"/>
      <c r="DZ64" s="118"/>
      <c r="EA64" s="118"/>
      <c r="EB64" s="118"/>
      <c r="EC64" s="118"/>
      <c r="ED64" s="118"/>
      <c r="EE64" s="118"/>
      <c r="EF64" s="118"/>
      <c r="EG64" s="118"/>
      <c r="EH64" s="118"/>
      <c r="EI64" s="118"/>
      <c r="EJ64" s="118"/>
      <c r="EK64" s="118"/>
      <c r="EL64" s="118"/>
      <c r="EM64" s="118"/>
      <c r="EN64" s="118"/>
      <c r="EO64" s="118"/>
      <c r="EP64" s="118"/>
      <c r="EQ64" s="118"/>
      <c r="ER64" s="118"/>
      <c r="ES64" s="118"/>
      <c r="ET64" s="118"/>
      <c r="EU64" s="118"/>
      <c r="EV64" s="118"/>
      <c r="EW64" s="118"/>
      <c r="EX64" s="118"/>
      <c r="EY64" s="118"/>
      <c r="EZ64" s="118"/>
      <c r="FA64" s="118"/>
      <c r="FB64" s="118"/>
      <c r="FC64" s="118"/>
      <c r="FD64" s="118"/>
      <c r="FE64" s="118"/>
      <c r="FF64" s="118"/>
      <c r="FG64" s="118"/>
      <c r="FH64" s="118"/>
      <c r="FI64" s="118"/>
      <c r="FJ64" s="118"/>
      <c r="FK64" s="118"/>
      <c r="FL64" s="118"/>
      <c r="FM64" s="118"/>
      <c r="FN64" s="118"/>
      <c r="FO64" s="118"/>
      <c r="FP64" s="118"/>
      <c r="FQ64" s="118"/>
      <c r="FR64" s="118"/>
      <c r="FS64" s="118"/>
      <c r="FT64" s="118"/>
      <c r="FU64" s="118"/>
      <c r="FV64" s="118"/>
      <c r="FW64" s="118"/>
      <c r="FX64" s="118"/>
      <c r="FY64" s="118"/>
      <c r="FZ64" s="118"/>
      <c r="GA64" s="118"/>
      <c r="GB64" s="118"/>
      <c r="GC64" s="118"/>
      <c r="GD64" s="118"/>
      <c r="GE64" s="118"/>
      <c r="GF64" s="118"/>
      <c r="GG64" s="118"/>
      <c r="GH64" s="118"/>
      <c r="GI64" s="118"/>
      <c r="GJ64" s="118"/>
      <c r="GK64" s="118"/>
      <c r="GL64" s="118"/>
      <c r="GM64" s="118"/>
      <c r="GN64" s="118"/>
      <c r="GO64" s="118"/>
      <c r="GP64" s="118"/>
      <c r="GQ64" s="118"/>
      <c r="GR64" s="118"/>
      <c r="GS64" s="118"/>
      <c r="GT64" s="118"/>
      <c r="GU64" s="118"/>
      <c r="GV64" s="118"/>
      <c r="GW64" s="118"/>
      <c r="GX64" s="118"/>
      <c r="GY64" s="118"/>
      <c r="GZ64" s="118"/>
      <c r="HA64" s="118"/>
      <c r="HB64" s="118"/>
      <c r="HC64" s="118"/>
      <c r="HD64" s="118"/>
      <c r="HE64" s="118"/>
      <c r="HF64" s="118"/>
      <c r="HG64" s="118"/>
      <c r="HH64" s="118"/>
      <c r="HI64" s="118"/>
    </row>
    <row r="65" s="4" customFormat="1" ht="23.15" customHeight="1" spans="1:217">
      <c r="A65" s="109" t="str">
        <f t="shared" si="0"/>
        <v>215</v>
      </c>
      <c r="B65" s="109" t="str">
        <f t="shared" si="1"/>
        <v>21502</v>
      </c>
      <c r="C65" s="63">
        <v>2150299</v>
      </c>
      <c r="D65" s="16" t="s">
        <v>405</v>
      </c>
      <c r="E65" s="61">
        <f t="shared" si="2"/>
        <v>27</v>
      </c>
      <c r="F65" s="125">
        <v>0</v>
      </c>
      <c r="G65" s="126">
        <v>27</v>
      </c>
      <c r="H65" s="118"/>
      <c r="I65" s="129"/>
      <c r="J65" s="118" t="s">
        <v>332</v>
      </c>
      <c r="K65" s="118"/>
      <c r="L65" s="118"/>
      <c r="M65" s="118" t="e">
        <f t="shared" si="4"/>
        <v>#N/A</v>
      </c>
      <c r="N65" s="118">
        <v>574</v>
      </c>
      <c r="O65" s="118">
        <v>0</v>
      </c>
      <c r="P65" s="118"/>
      <c r="Q65" s="118"/>
      <c r="R65" s="118"/>
      <c r="S65" s="118"/>
      <c r="T65" s="118"/>
      <c r="U65" s="118"/>
      <c r="V65" s="118"/>
      <c r="W65" s="118"/>
      <c r="X65" s="118"/>
      <c r="Y65" s="118"/>
      <c r="Z65" s="118"/>
      <c r="AA65" s="118"/>
      <c r="AB65" s="118"/>
      <c r="AC65" s="118"/>
      <c r="AD65" s="118"/>
      <c r="AE65" s="118"/>
      <c r="AF65" s="118"/>
      <c r="AG65" s="118"/>
      <c r="AH65" s="118"/>
      <c r="AI65" s="118"/>
      <c r="AJ65" s="118"/>
      <c r="AK65" s="118"/>
      <c r="AL65" s="118"/>
      <c r="AM65" s="118"/>
      <c r="AN65" s="118"/>
      <c r="AO65" s="118"/>
      <c r="AP65" s="118"/>
      <c r="AQ65" s="118"/>
      <c r="AR65" s="118"/>
      <c r="AS65" s="118"/>
      <c r="AT65" s="118"/>
      <c r="AU65" s="118"/>
      <c r="AV65" s="118"/>
      <c r="AW65" s="118"/>
      <c r="AX65" s="118"/>
      <c r="AY65" s="118"/>
      <c r="AZ65" s="118"/>
      <c r="BA65" s="118"/>
      <c r="BB65" s="118"/>
      <c r="BC65" s="118"/>
      <c r="BD65" s="118"/>
      <c r="BE65" s="118"/>
      <c r="BF65" s="118"/>
      <c r="BG65" s="118"/>
      <c r="BH65" s="118"/>
      <c r="BI65" s="118"/>
      <c r="BJ65" s="118"/>
      <c r="BK65" s="118"/>
      <c r="BL65" s="118"/>
      <c r="BM65" s="118"/>
      <c r="BN65" s="118"/>
      <c r="BO65" s="118"/>
      <c r="BP65" s="118"/>
      <c r="BQ65" s="118"/>
      <c r="BR65" s="118"/>
      <c r="BS65" s="118"/>
      <c r="BT65" s="118"/>
      <c r="BU65" s="118"/>
      <c r="BV65" s="118"/>
      <c r="BW65" s="118"/>
      <c r="BX65" s="118"/>
      <c r="BY65" s="118"/>
      <c r="BZ65" s="118"/>
      <c r="CA65" s="118"/>
      <c r="CB65" s="118"/>
      <c r="CC65" s="118"/>
      <c r="CD65" s="118"/>
      <c r="CE65" s="118"/>
      <c r="CF65" s="118"/>
      <c r="CG65" s="118"/>
      <c r="CH65" s="118"/>
      <c r="CI65" s="118"/>
      <c r="CJ65" s="118"/>
      <c r="CK65" s="118"/>
      <c r="CL65" s="118"/>
      <c r="CM65" s="118"/>
      <c r="CN65" s="118"/>
      <c r="CO65" s="118"/>
      <c r="CP65" s="118"/>
      <c r="CQ65" s="118"/>
      <c r="CR65" s="118"/>
      <c r="CS65" s="118"/>
      <c r="CT65" s="118"/>
      <c r="CU65" s="118"/>
      <c r="CV65" s="118"/>
      <c r="CW65" s="118"/>
      <c r="CX65" s="118"/>
      <c r="CY65" s="118"/>
      <c r="CZ65" s="118"/>
      <c r="DA65" s="118"/>
      <c r="DB65" s="118"/>
      <c r="DC65" s="118"/>
      <c r="DD65" s="118"/>
      <c r="DE65" s="118"/>
      <c r="DF65" s="118"/>
      <c r="DG65" s="118"/>
      <c r="DH65" s="118"/>
      <c r="DI65" s="118"/>
      <c r="DJ65" s="118"/>
      <c r="DK65" s="118"/>
      <c r="DL65" s="118"/>
      <c r="DM65" s="118"/>
      <c r="DN65" s="118"/>
      <c r="DO65" s="118"/>
      <c r="DP65" s="118"/>
      <c r="DQ65" s="118"/>
      <c r="DR65" s="118"/>
      <c r="DS65" s="118"/>
      <c r="DT65" s="118"/>
      <c r="DU65" s="118"/>
      <c r="DV65" s="118"/>
      <c r="DW65" s="118"/>
      <c r="DX65" s="118"/>
      <c r="DY65" s="118"/>
      <c r="DZ65" s="118"/>
      <c r="EA65" s="118"/>
      <c r="EB65" s="118"/>
      <c r="EC65" s="118"/>
      <c r="ED65" s="118"/>
      <c r="EE65" s="118"/>
      <c r="EF65" s="118"/>
      <c r="EG65" s="118"/>
      <c r="EH65" s="118"/>
      <c r="EI65" s="118"/>
      <c r="EJ65" s="118"/>
      <c r="EK65" s="118"/>
      <c r="EL65" s="118"/>
      <c r="EM65" s="118"/>
      <c r="EN65" s="118"/>
      <c r="EO65" s="118"/>
      <c r="EP65" s="118"/>
      <c r="EQ65" s="118"/>
      <c r="ER65" s="118"/>
      <c r="ES65" s="118"/>
      <c r="ET65" s="118"/>
      <c r="EU65" s="118"/>
      <c r="EV65" s="118"/>
      <c r="EW65" s="118"/>
      <c r="EX65" s="118"/>
      <c r="EY65" s="118"/>
      <c r="EZ65" s="118"/>
      <c r="FA65" s="118"/>
      <c r="FB65" s="118"/>
      <c r="FC65" s="118"/>
      <c r="FD65" s="118"/>
      <c r="FE65" s="118"/>
      <c r="FF65" s="118"/>
      <c r="FG65" s="118"/>
      <c r="FH65" s="118"/>
      <c r="FI65" s="118"/>
      <c r="FJ65" s="118"/>
      <c r="FK65" s="118"/>
      <c r="FL65" s="118"/>
      <c r="FM65" s="118"/>
      <c r="FN65" s="118"/>
      <c r="FO65" s="118"/>
      <c r="FP65" s="118"/>
      <c r="FQ65" s="118"/>
      <c r="FR65" s="118"/>
      <c r="FS65" s="118"/>
      <c r="FT65" s="118"/>
      <c r="FU65" s="118"/>
      <c r="FV65" s="118"/>
      <c r="FW65" s="118"/>
      <c r="FX65" s="118"/>
      <c r="FY65" s="118"/>
      <c r="FZ65" s="118"/>
      <c r="GA65" s="118"/>
      <c r="GB65" s="118"/>
      <c r="GC65" s="118"/>
      <c r="GD65" s="118"/>
      <c r="GE65" s="118"/>
      <c r="GF65" s="118"/>
      <c r="GG65" s="118"/>
      <c r="GH65" s="118"/>
      <c r="GI65" s="118"/>
      <c r="GJ65" s="118"/>
      <c r="GK65" s="118"/>
      <c r="GL65" s="118"/>
      <c r="GM65" s="118"/>
      <c r="GN65" s="118"/>
      <c r="GO65" s="118"/>
      <c r="GP65" s="118"/>
      <c r="GQ65" s="118"/>
      <c r="GR65" s="118"/>
      <c r="GS65" s="118"/>
      <c r="GT65" s="118"/>
      <c r="GU65" s="118"/>
      <c r="GV65" s="118"/>
      <c r="GW65" s="118"/>
      <c r="GX65" s="118"/>
      <c r="GY65" s="118"/>
      <c r="GZ65" s="118"/>
      <c r="HA65" s="118"/>
      <c r="HB65" s="118"/>
      <c r="HC65" s="118"/>
      <c r="HD65" s="118"/>
      <c r="HE65" s="118"/>
      <c r="HF65" s="118"/>
      <c r="HG65" s="118"/>
      <c r="HH65" s="118"/>
      <c r="HI65" s="118"/>
    </row>
    <row r="66" s="4" customFormat="1" ht="23.15" customHeight="1" spans="1:217">
      <c r="A66" s="109" t="str">
        <f t="shared" si="0"/>
        <v>215</v>
      </c>
      <c r="B66" s="109" t="str">
        <f t="shared" si="1"/>
        <v>21505</v>
      </c>
      <c r="C66" s="63">
        <v>2150599</v>
      </c>
      <c r="D66" s="16" t="s">
        <v>409</v>
      </c>
      <c r="E66" s="61">
        <f t="shared" si="2"/>
        <v>100</v>
      </c>
      <c r="F66" s="125">
        <v>0</v>
      </c>
      <c r="G66" s="126">
        <v>100</v>
      </c>
      <c r="H66" s="118"/>
      <c r="I66" s="129"/>
      <c r="J66" s="118"/>
      <c r="K66" s="118">
        <v>2080502</v>
      </c>
      <c r="L66" s="118" t="s">
        <v>335</v>
      </c>
      <c r="M66" s="118" t="str">
        <f t="shared" si="4"/>
        <v>      事业单位离退休</v>
      </c>
      <c r="N66" s="118">
        <v>29</v>
      </c>
      <c r="O66" s="118">
        <v>0</v>
      </c>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BB66" s="118"/>
      <c r="BC66" s="118"/>
      <c r="BD66" s="118"/>
      <c r="BE66" s="118"/>
      <c r="BF66" s="118"/>
      <c r="BG66" s="118"/>
      <c r="BH66" s="118"/>
      <c r="BI66" s="118"/>
      <c r="BJ66" s="118"/>
      <c r="BK66" s="118"/>
      <c r="BL66" s="118"/>
      <c r="BM66" s="118"/>
      <c r="BN66" s="118"/>
      <c r="BO66" s="118"/>
      <c r="BP66" s="118"/>
      <c r="BQ66" s="118"/>
      <c r="BR66" s="118"/>
      <c r="BS66" s="118"/>
      <c r="BT66" s="118"/>
      <c r="BU66" s="118"/>
      <c r="BV66" s="118"/>
      <c r="BW66" s="118"/>
      <c r="BX66" s="118"/>
      <c r="BY66" s="118"/>
      <c r="BZ66" s="118"/>
      <c r="CA66" s="118"/>
      <c r="CB66" s="118"/>
      <c r="CC66" s="118"/>
      <c r="CD66" s="118"/>
      <c r="CE66" s="118"/>
      <c r="CF66" s="118"/>
      <c r="CG66" s="118"/>
      <c r="CH66" s="118"/>
      <c r="CI66" s="118"/>
      <c r="CJ66" s="118"/>
      <c r="CK66" s="118"/>
      <c r="CL66" s="118"/>
      <c r="CM66" s="118"/>
      <c r="CN66" s="118"/>
      <c r="CO66" s="118"/>
      <c r="CP66" s="118"/>
      <c r="CQ66" s="118"/>
      <c r="CR66" s="118"/>
      <c r="CS66" s="118"/>
      <c r="CT66" s="118"/>
      <c r="CU66" s="118"/>
      <c r="CV66" s="118"/>
      <c r="CW66" s="118"/>
      <c r="CX66" s="118"/>
      <c r="CY66" s="118"/>
      <c r="CZ66" s="118"/>
      <c r="DA66" s="118"/>
      <c r="DB66" s="118"/>
      <c r="DC66" s="118"/>
      <c r="DD66" s="118"/>
      <c r="DE66" s="118"/>
      <c r="DF66" s="118"/>
      <c r="DG66" s="118"/>
      <c r="DH66" s="118"/>
      <c r="DI66" s="118"/>
      <c r="DJ66" s="118"/>
      <c r="DK66" s="118"/>
      <c r="DL66" s="118"/>
      <c r="DM66" s="118"/>
      <c r="DN66" s="118"/>
      <c r="DO66" s="118"/>
      <c r="DP66" s="118"/>
      <c r="DQ66" s="118"/>
      <c r="DR66" s="118"/>
      <c r="DS66" s="118"/>
      <c r="DT66" s="118"/>
      <c r="DU66" s="118"/>
      <c r="DV66" s="118"/>
      <c r="DW66" s="118"/>
      <c r="DX66" s="118"/>
      <c r="DY66" s="118"/>
      <c r="DZ66" s="118"/>
      <c r="EA66" s="118"/>
      <c r="EB66" s="118"/>
      <c r="EC66" s="118"/>
      <c r="ED66" s="118"/>
      <c r="EE66" s="118"/>
      <c r="EF66" s="118"/>
      <c r="EG66" s="118"/>
      <c r="EH66" s="118"/>
      <c r="EI66" s="118"/>
      <c r="EJ66" s="118"/>
      <c r="EK66" s="118"/>
      <c r="EL66" s="118"/>
      <c r="EM66" s="118"/>
      <c r="EN66" s="118"/>
      <c r="EO66" s="118"/>
      <c r="EP66" s="118"/>
      <c r="EQ66" s="118"/>
      <c r="ER66" s="118"/>
      <c r="ES66" s="118"/>
      <c r="ET66" s="118"/>
      <c r="EU66" s="118"/>
      <c r="EV66" s="118"/>
      <c r="EW66" s="118"/>
      <c r="EX66" s="118"/>
      <c r="EY66" s="118"/>
      <c r="EZ66" s="118"/>
      <c r="FA66" s="118"/>
      <c r="FB66" s="118"/>
      <c r="FC66" s="118"/>
      <c r="FD66" s="118"/>
      <c r="FE66" s="118"/>
      <c r="FF66" s="118"/>
      <c r="FG66" s="118"/>
      <c r="FH66" s="118"/>
      <c r="FI66" s="118"/>
      <c r="FJ66" s="118"/>
      <c r="FK66" s="118"/>
      <c r="FL66" s="118"/>
      <c r="FM66" s="118"/>
      <c r="FN66" s="118"/>
      <c r="FO66" s="118"/>
      <c r="FP66" s="118"/>
      <c r="FQ66" s="118"/>
      <c r="FR66" s="118"/>
      <c r="FS66" s="118"/>
      <c r="FT66" s="118"/>
      <c r="FU66" s="118"/>
      <c r="FV66" s="118"/>
      <c r="FW66" s="118"/>
      <c r="FX66" s="118"/>
      <c r="FY66" s="118"/>
      <c r="FZ66" s="118"/>
      <c r="GA66" s="118"/>
      <c r="GB66" s="118"/>
      <c r="GC66" s="118"/>
      <c r="GD66" s="118"/>
      <c r="GE66" s="118"/>
      <c r="GF66" s="118"/>
      <c r="GG66" s="118"/>
      <c r="GH66" s="118"/>
      <c r="GI66" s="118"/>
      <c r="GJ66" s="118"/>
      <c r="GK66" s="118"/>
      <c r="GL66" s="118"/>
      <c r="GM66" s="118"/>
      <c r="GN66" s="118"/>
      <c r="GO66" s="118"/>
      <c r="GP66" s="118"/>
      <c r="GQ66" s="118"/>
      <c r="GR66" s="118"/>
      <c r="GS66" s="118"/>
      <c r="GT66" s="118"/>
      <c r="GU66" s="118"/>
      <c r="GV66" s="118"/>
      <c r="GW66" s="118"/>
      <c r="GX66" s="118"/>
      <c r="GY66" s="118"/>
      <c r="GZ66" s="118"/>
      <c r="HA66" s="118"/>
      <c r="HB66" s="118"/>
      <c r="HC66" s="118"/>
      <c r="HD66" s="118"/>
      <c r="HE66" s="118"/>
      <c r="HF66" s="118"/>
      <c r="HG66" s="118"/>
      <c r="HH66" s="118"/>
      <c r="HI66" s="118"/>
    </row>
    <row r="67" s="4" customFormat="1" ht="23.15" customHeight="1" spans="1:217">
      <c r="A67" s="109" t="str">
        <f t="shared" si="0"/>
        <v>215</v>
      </c>
      <c r="B67" s="109" t="str">
        <f t="shared" si="1"/>
        <v>21508</v>
      </c>
      <c r="C67" s="63">
        <v>2150805</v>
      </c>
      <c r="D67" s="16" t="s">
        <v>413</v>
      </c>
      <c r="E67" s="61">
        <f t="shared" si="2"/>
        <v>8000</v>
      </c>
      <c r="F67" s="125">
        <v>8000</v>
      </c>
      <c r="G67" s="126">
        <v>0</v>
      </c>
      <c r="H67" s="118"/>
      <c r="I67" s="129"/>
      <c r="J67" s="118"/>
      <c r="K67" s="118">
        <v>2080505</v>
      </c>
      <c r="L67" s="118" t="s">
        <v>336</v>
      </c>
      <c r="M67" s="118" t="str">
        <f t="shared" si="4"/>
        <v>      机关事业单位基本养老保险缴费支出</v>
      </c>
      <c r="N67" s="118">
        <v>458</v>
      </c>
      <c r="O67" s="118">
        <v>0</v>
      </c>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BB67" s="118"/>
      <c r="BC67" s="118"/>
      <c r="BD67" s="118"/>
      <c r="BE67" s="118"/>
      <c r="BF67" s="118"/>
      <c r="BG67" s="118"/>
      <c r="BH67" s="118"/>
      <c r="BI67" s="118"/>
      <c r="BJ67" s="118"/>
      <c r="BK67" s="118"/>
      <c r="BL67" s="118"/>
      <c r="BM67" s="118"/>
      <c r="BN67" s="118"/>
      <c r="BO67" s="118"/>
      <c r="BP67" s="118"/>
      <c r="BQ67" s="118"/>
      <c r="BR67" s="118"/>
      <c r="BS67" s="118"/>
      <c r="BT67" s="118"/>
      <c r="BU67" s="118"/>
      <c r="BV67" s="118"/>
      <c r="BW67" s="118"/>
      <c r="BX67" s="118"/>
      <c r="BY67" s="118"/>
      <c r="BZ67" s="118"/>
      <c r="CA67" s="118"/>
      <c r="CB67" s="118"/>
      <c r="CC67" s="118"/>
      <c r="CD67" s="118"/>
      <c r="CE67" s="118"/>
      <c r="CF67" s="118"/>
      <c r="CG67" s="118"/>
      <c r="CH67" s="118"/>
      <c r="CI67" s="118"/>
      <c r="CJ67" s="118"/>
      <c r="CK67" s="118"/>
      <c r="CL67" s="118"/>
      <c r="CM67" s="118"/>
      <c r="CN67" s="118"/>
      <c r="CO67" s="118"/>
      <c r="CP67" s="118"/>
      <c r="CQ67" s="118"/>
      <c r="CR67" s="118"/>
      <c r="CS67" s="118"/>
      <c r="CT67" s="118"/>
      <c r="CU67" s="118"/>
      <c r="CV67" s="118"/>
      <c r="CW67" s="118"/>
      <c r="CX67" s="118"/>
      <c r="CY67" s="118"/>
      <c r="CZ67" s="118"/>
      <c r="DA67" s="118"/>
      <c r="DB67" s="118"/>
      <c r="DC67" s="118"/>
      <c r="DD67" s="118"/>
      <c r="DE67" s="118"/>
      <c r="DF67" s="118"/>
      <c r="DG67" s="118"/>
      <c r="DH67" s="118"/>
      <c r="DI67" s="118"/>
      <c r="DJ67" s="118"/>
      <c r="DK67" s="118"/>
      <c r="DL67" s="118"/>
      <c r="DM67" s="118"/>
      <c r="DN67" s="118"/>
      <c r="DO67" s="118"/>
      <c r="DP67" s="118"/>
      <c r="DQ67" s="118"/>
      <c r="DR67" s="118"/>
      <c r="DS67" s="118"/>
      <c r="DT67" s="118"/>
      <c r="DU67" s="118"/>
      <c r="DV67" s="118"/>
      <c r="DW67" s="118"/>
      <c r="DX67" s="118"/>
      <c r="DY67" s="118"/>
      <c r="DZ67" s="118"/>
      <c r="EA67" s="118"/>
      <c r="EB67" s="118"/>
      <c r="EC67" s="118"/>
      <c r="ED67" s="118"/>
      <c r="EE67" s="118"/>
      <c r="EF67" s="118"/>
      <c r="EG67" s="118"/>
      <c r="EH67" s="118"/>
      <c r="EI67" s="118"/>
      <c r="EJ67" s="118"/>
      <c r="EK67" s="118"/>
      <c r="EL67" s="118"/>
      <c r="EM67" s="118"/>
      <c r="EN67" s="118"/>
      <c r="EO67" s="118"/>
      <c r="EP67" s="118"/>
      <c r="EQ67" s="118"/>
      <c r="ER67" s="118"/>
      <c r="ES67" s="118"/>
      <c r="ET67" s="118"/>
      <c r="EU67" s="118"/>
      <c r="EV67" s="118"/>
      <c r="EW67" s="118"/>
      <c r="EX67" s="118"/>
      <c r="EY67" s="118"/>
      <c r="EZ67" s="118"/>
      <c r="FA67" s="118"/>
      <c r="FB67" s="118"/>
      <c r="FC67" s="118"/>
      <c r="FD67" s="118"/>
      <c r="FE67" s="118"/>
      <c r="FF67" s="118"/>
      <c r="FG67" s="118"/>
      <c r="FH67" s="118"/>
      <c r="FI67" s="118"/>
      <c r="FJ67" s="118"/>
      <c r="FK67" s="118"/>
      <c r="FL67" s="118"/>
      <c r="FM67" s="118"/>
      <c r="FN67" s="118"/>
      <c r="FO67" s="118"/>
      <c r="FP67" s="118"/>
      <c r="FQ67" s="118"/>
      <c r="FR67" s="118"/>
      <c r="FS67" s="118"/>
      <c r="FT67" s="118"/>
      <c r="FU67" s="118"/>
      <c r="FV67" s="118"/>
      <c r="FW67" s="118"/>
      <c r="FX67" s="118"/>
      <c r="FY67" s="118"/>
      <c r="FZ67" s="118"/>
      <c r="GA67" s="118"/>
      <c r="GB67" s="118"/>
      <c r="GC67" s="118"/>
      <c r="GD67" s="118"/>
      <c r="GE67" s="118"/>
      <c r="GF67" s="118"/>
      <c r="GG67" s="118"/>
      <c r="GH67" s="118"/>
      <c r="GI67" s="118"/>
      <c r="GJ67" s="118"/>
      <c r="GK67" s="118"/>
      <c r="GL67" s="118"/>
      <c r="GM67" s="118"/>
      <c r="GN67" s="118"/>
      <c r="GO67" s="118"/>
      <c r="GP67" s="118"/>
      <c r="GQ67" s="118"/>
      <c r="GR67" s="118"/>
      <c r="GS67" s="118"/>
      <c r="GT67" s="118"/>
      <c r="GU67" s="118"/>
      <c r="GV67" s="118"/>
      <c r="GW67" s="118"/>
      <c r="GX67" s="118"/>
      <c r="GY67" s="118"/>
      <c r="GZ67" s="118"/>
      <c r="HA67" s="118"/>
      <c r="HB67" s="118"/>
      <c r="HC67" s="118"/>
      <c r="HD67" s="118"/>
      <c r="HE67" s="118"/>
      <c r="HF67" s="118"/>
      <c r="HG67" s="118"/>
      <c r="HH67" s="118"/>
      <c r="HI67" s="118"/>
    </row>
    <row r="68" s="4" customFormat="1" ht="23.15" customHeight="1" spans="1:217">
      <c r="A68" s="109" t="str">
        <f t="shared" si="0"/>
        <v>215</v>
      </c>
      <c r="B68" s="109" t="str">
        <f t="shared" si="1"/>
        <v>21508</v>
      </c>
      <c r="C68" s="63">
        <v>2150899</v>
      </c>
      <c r="D68" s="16" t="s">
        <v>414</v>
      </c>
      <c r="E68" s="61">
        <f t="shared" si="2"/>
        <v>15005</v>
      </c>
      <c r="F68" s="125">
        <v>15000</v>
      </c>
      <c r="G68" s="126">
        <v>5</v>
      </c>
      <c r="H68" s="118"/>
      <c r="I68" s="129"/>
      <c r="J68" s="118"/>
      <c r="K68" s="118">
        <v>2080506</v>
      </c>
      <c r="L68" s="118" t="s">
        <v>337</v>
      </c>
      <c r="M68" s="118" t="str">
        <f t="shared" si="4"/>
        <v>      机关事业单位职业年金缴费支出</v>
      </c>
      <c r="N68" s="118">
        <v>87</v>
      </c>
      <c r="O68" s="118">
        <v>0</v>
      </c>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J68" s="118"/>
      <c r="BK68" s="118"/>
      <c r="BL68" s="118"/>
      <c r="BM68" s="118"/>
      <c r="BN68" s="118"/>
      <c r="BO68" s="118"/>
      <c r="BP68" s="118"/>
      <c r="BQ68" s="118"/>
      <c r="BR68" s="118"/>
      <c r="BS68" s="118"/>
      <c r="BT68" s="118"/>
      <c r="BU68" s="118"/>
      <c r="BV68" s="118"/>
      <c r="BW68" s="118"/>
      <c r="BX68" s="118"/>
      <c r="BY68" s="118"/>
      <c r="BZ68" s="118"/>
      <c r="CA68" s="118"/>
      <c r="CB68" s="118"/>
      <c r="CC68" s="118"/>
      <c r="CD68" s="118"/>
      <c r="CE68" s="118"/>
      <c r="CF68" s="118"/>
      <c r="CG68" s="118"/>
      <c r="CH68" s="118"/>
      <c r="CI68" s="118"/>
      <c r="CJ68" s="118"/>
      <c r="CK68" s="118"/>
      <c r="CL68" s="118"/>
      <c r="CM68" s="118"/>
      <c r="CN68" s="118"/>
      <c r="CO68" s="118"/>
      <c r="CP68" s="118"/>
      <c r="CQ68" s="118"/>
      <c r="CR68" s="118"/>
      <c r="CS68" s="118"/>
      <c r="CT68" s="118"/>
      <c r="CU68" s="118"/>
      <c r="CV68" s="118"/>
      <c r="CW68" s="118"/>
      <c r="CX68" s="118"/>
      <c r="CY68" s="118"/>
      <c r="CZ68" s="118"/>
      <c r="DA68" s="118"/>
      <c r="DB68" s="118"/>
      <c r="DC68" s="118"/>
      <c r="DD68" s="118"/>
      <c r="DE68" s="118"/>
      <c r="DF68" s="118"/>
      <c r="DG68" s="118"/>
      <c r="DH68" s="118"/>
      <c r="DI68" s="118"/>
      <c r="DJ68" s="118"/>
      <c r="DK68" s="118"/>
      <c r="DL68" s="118"/>
      <c r="DM68" s="118"/>
      <c r="DN68" s="118"/>
      <c r="DO68" s="118"/>
      <c r="DP68" s="118"/>
      <c r="DQ68" s="118"/>
      <c r="DR68" s="118"/>
      <c r="DS68" s="118"/>
      <c r="DT68" s="118"/>
      <c r="DU68" s="118"/>
      <c r="DV68" s="118"/>
      <c r="DW68" s="118"/>
      <c r="DX68" s="118"/>
      <c r="DY68" s="118"/>
      <c r="DZ68" s="118"/>
      <c r="EA68" s="118"/>
      <c r="EB68" s="118"/>
      <c r="EC68" s="118"/>
      <c r="ED68" s="118"/>
      <c r="EE68" s="118"/>
      <c r="EF68" s="118"/>
      <c r="EG68" s="118"/>
      <c r="EH68" s="118"/>
      <c r="EI68" s="118"/>
      <c r="EJ68" s="118"/>
      <c r="EK68" s="118"/>
      <c r="EL68" s="118"/>
      <c r="EM68" s="118"/>
      <c r="EN68" s="118"/>
      <c r="EO68" s="118"/>
      <c r="EP68" s="118"/>
      <c r="EQ68" s="118"/>
      <c r="ER68" s="118"/>
      <c r="ES68" s="118"/>
      <c r="ET68" s="118"/>
      <c r="EU68" s="118"/>
      <c r="EV68" s="118"/>
      <c r="EW68" s="118"/>
      <c r="EX68" s="118"/>
      <c r="EY68" s="118"/>
      <c r="EZ68" s="118"/>
      <c r="FA68" s="118"/>
      <c r="FB68" s="118"/>
      <c r="FC68" s="118"/>
      <c r="FD68" s="118"/>
      <c r="FE68" s="118"/>
      <c r="FF68" s="118"/>
      <c r="FG68" s="118"/>
      <c r="FH68" s="118"/>
      <c r="FI68" s="118"/>
      <c r="FJ68" s="118"/>
      <c r="FK68" s="118"/>
      <c r="FL68" s="118"/>
      <c r="FM68" s="118"/>
      <c r="FN68" s="118"/>
      <c r="FO68" s="118"/>
      <c r="FP68" s="118"/>
      <c r="FQ68" s="118"/>
      <c r="FR68" s="118"/>
      <c r="FS68" s="118"/>
      <c r="FT68" s="118"/>
      <c r="FU68" s="118"/>
      <c r="FV68" s="118"/>
      <c r="FW68" s="118"/>
      <c r="FX68" s="118"/>
      <c r="FY68" s="118"/>
      <c r="FZ68" s="118"/>
      <c r="GA68" s="118"/>
      <c r="GB68" s="118"/>
      <c r="GC68" s="118"/>
      <c r="GD68" s="118"/>
      <c r="GE68" s="118"/>
      <c r="GF68" s="118"/>
      <c r="GG68" s="118"/>
      <c r="GH68" s="118"/>
      <c r="GI68" s="118"/>
      <c r="GJ68" s="118"/>
      <c r="GK68" s="118"/>
      <c r="GL68" s="118"/>
      <c r="GM68" s="118"/>
      <c r="GN68" s="118"/>
      <c r="GO68" s="118"/>
      <c r="GP68" s="118"/>
      <c r="GQ68" s="118"/>
      <c r="GR68" s="118"/>
      <c r="GS68" s="118"/>
      <c r="GT68" s="118"/>
      <c r="GU68" s="118"/>
      <c r="GV68" s="118"/>
      <c r="GW68" s="118"/>
      <c r="GX68" s="118"/>
      <c r="GY68" s="118"/>
      <c r="GZ68" s="118"/>
      <c r="HA68" s="118"/>
      <c r="HB68" s="118"/>
      <c r="HC68" s="118"/>
      <c r="HD68" s="118"/>
      <c r="HE68" s="118"/>
      <c r="HF68" s="118"/>
      <c r="HG68" s="118"/>
      <c r="HH68" s="118"/>
      <c r="HI68" s="118"/>
    </row>
    <row r="69" s="4" customFormat="1" ht="23.15" customHeight="1" spans="1:217">
      <c r="A69" s="109" t="str">
        <f t="shared" si="0"/>
        <v>216</v>
      </c>
      <c r="B69" s="109" t="str">
        <f t="shared" si="1"/>
        <v>21606</v>
      </c>
      <c r="C69" s="63">
        <v>2160699</v>
      </c>
      <c r="D69" s="16" t="s">
        <v>419</v>
      </c>
      <c r="E69" s="61">
        <f t="shared" si="2"/>
        <v>636</v>
      </c>
      <c r="F69" s="125">
        <v>536</v>
      </c>
      <c r="G69" s="126">
        <v>100</v>
      </c>
      <c r="H69" s="118"/>
      <c r="I69" s="129"/>
      <c r="J69" s="118" t="s">
        <v>338</v>
      </c>
      <c r="K69" s="118"/>
      <c r="L69" s="118"/>
      <c r="M69" s="118" t="e">
        <f t="shared" si="4"/>
        <v>#N/A</v>
      </c>
      <c r="N69" s="118">
        <v>0</v>
      </c>
      <c r="O69" s="118">
        <v>14</v>
      </c>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8"/>
      <c r="AX69" s="118"/>
      <c r="AY69" s="118"/>
      <c r="AZ69" s="118"/>
      <c r="BA69" s="118"/>
      <c r="BB69" s="118"/>
      <c r="BC69" s="118"/>
      <c r="BD69" s="118"/>
      <c r="BE69" s="118"/>
      <c r="BF69" s="118"/>
      <c r="BG69" s="118"/>
      <c r="BH69" s="118"/>
      <c r="BI69" s="118"/>
      <c r="BJ69" s="118"/>
      <c r="BK69" s="118"/>
      <c r="BL69" s="118"/>
      <c r="BM69" s="118"/>
      <c r="BN69" s="118"/>
      <c r="BO69" s="118"/>
      <c r="BP69" s="118"/>
      <c r="BQ69" s="118"/>
      <c r="BR69" s="118"/>
      <c r="BS69" s="118"/>
      <c r="BT69" s="118"/>
      <c r="BU69" s="118"/>
      <c r="BV69" s="118"/>
      <c r="BW69" s="118"/>
      <c r="BX69" s="118"/>
      <c r="BY69" s="118"/>
      <c r="BZ69" s="118"/>
      <c r="CA69" s="118"/>
      <c r="CB69" s="118"/>
      <c r="CC69" s="118"/>
      <c r="CD69" s="118"/>
      <c r="CE69" s="118"/>
      <c r="CF69" s="118"/>
      <c r="CG69" s="118"/>
      <c r="CH69" s="118"/>
      <c r="CI69" s="118"/>
      <c r="CJ69" s="118"/>
      <c r="CK69" s="118"/>
      <c r="CL69" s="118"/>
      <c r="CM69" s="118"/>
      <c r="CN69" s="118"/>
      <c r="CO69" s="118"/>
      <c r="CP69" s="118"/>
      <c r="CQ69" s="118"/>
      <c r="CR69" s="118"/>
      <c r="CS69" s="118"/>
      <c r="CT69" s="118"/>
      <c r="CU69" s="118"/>
      <c r="CV69" s="118"/>
      <c r="CW69" s="118"/>
      <c r="CX69" s="118"/>
      <c r="CY69" s="118"/>
      <c r="CZ69" s="118"/>
      <c r="DA69" s="118"/>
      <c r="DB69" s="118"/>
      <c r="DC69" s="118"/>
      <c r="DD69" s="118"/>
      <c r="DE69" s="118"/>
      <c r="DF69" s="118"/>
      <c r="DG69" s="118"/>
      <c r="DH69" s="118"/>
      <c r="DI69" s="118"/>
      <c r="DJ69" s="118"/>
      <c r="DK69" s="118"/>
      <c r="DL69" s="118"/>
      <c r="DM69" s="118"/>
      <c r="DN69" s="118"/>
      <c r="DO69" s="118"/>
      <c r="DP69" s="118"/>
      <c r="DQ69" s="118"/>
      <c r="DR69" s="118"/>
      <c r="DS69" s="118"/>
      <c r="DT69" s="118"/>
      <c r="DU69" s="118"/>
      <c r="DV69" s="118"/>
      <c r="DW69" s="118"/>
      <c r="DX69" s="118"/>
      <c r="DY69" s="118"/>
      <c r="DZ69" s="118"/>
      <c r="EA69" s="118"/>
      <c r="EB69" s="118"/>
      <c r="EC69" s="118"/>
      <c r="ED69" s="118"/>
      <c r="EE69" s="118"/>
      <c r="EF69" s="118"/>
      <c r="EG69" s="118"/>
      <c r="EH69" s="118"/>
      <c r="EI69" s="118"/>
      <c r="EJ69" s="118"/>
      <c r="EK69" s="118"/>
      <c r="EL69" s="118"/>
      <c r="EM69" s="118"/>
      <c r="EN69" s="118"/>
      <c r="EO69" s="118"/>
      <c r="EP69" s="118"/>
      <c r="EQ69" s="118"/>
      <c r="ER69" s="118"/>
      <c r="ES69" s="118"/>
      <c r="ET69" s="118"/>
      <c r="EU69" s="118"/>
      <c r="EV69" s="118"/>
      <c r="EW69" s="118"/>
      <c r="EX69" s="118"/>
      <c r="EY69" s="118"/>
      <c r="EZ69" s="118"/>
      <c r="FA69" s="118"/>
      <c r="FB69" s="118"/>
      <c r="FC69" s="118"/>
      <c r="FD69" s="118"/>
      <c r="FE69" s="118"/>
      <c r="FF69" s="118"/>
      <c r="FG69" s="118"/>
      <c r="FH69" s="118"/>
      <c r="FI69" s="118"/>
      <c r="FJ69" s="118"/>
      <c r="FK69" s="118"/>
      <c r="FL69" s="118"/>
      <c r="FM69" s="118"/>
      <c r="FN69" s="118"/>
      <c r="FO69" s="118"/>
      <c r="FP69" s="118"/>
      <c r="FQ69" s="118"/>
      <c r="FR69" s="118"/>
      <c r="FS69" s="118"/>
      <c r="FT69" s="118"/>
      <c r="FU69" s="118"/>
      <c r="FV69" s="118"/>
      <c r="FW69" s="118"/>
      <c r="FX69" s="118"/>
      <c r="FY69" s="118"/>
      <c r="FZ69" s="118"/>
      <c r="GA69" s="118"/>
      <c r="GB69" s="118"/>
      <c r="GC69" s="118"/>
      <c r="GD69" s="118"/>
      <c r="GE69" s="118"/>
      <c r="GF69" s="118"/>
      <c r="GG69" s="118"/>
      <c r="GH69" s="118"/>
      <c r="GI69" s="118"/>
      <c r="GJ69" s="118"/>
      <c r="GK69" s="118"/>
      <c r="GL69" s="118"/>
      <c r="GM69" s="118"/>
      <c r="GN69" s="118"/>
      <c r="GO69" s="118"/>
      <c r="GP69" s="118"/>
      <c r="GQ69" s="118"/>
      <c r="GR69" s="118"/>
      <c r="GS69" s="118"/>
      <c r="GT69" s="118"/>
      <c r="GU69" s="118"/>
      <c r="GV69" s="118"/>
      <c r="GW69" s="118"/>
      <c r="GX69" s="118"/>
      <c r="GY69" s="118"/>
      <c r="GZ69" s="118"/>
      <c r="HA69" s="118"/>
      <c r="HB69" s="118"/>
      <c r="HC69" s="118"/>
      <c r="HD69" s="118"/>
      <c r="HE69" s="118"/>
      <c r="HF69" s="118"/>
      <c r="HG69" s="118"/>
      <c r="HH69" s="118"/>
      <c r="HI69" s="118"/>
    </row>
    <row r="70" s="4" customFormat="1" ht="23.15" customHeight="1" spans="1:217">
      <c r="A70" s="109" t="str">
        <f t="shared" si="0"/>
        <v>217</v>
      </c>
      <c r="B70" s="109" t="str">
        <f t="shared" si="1"/>
        <v>21799</v>
      </c>
      <c r="C70" s="63">
        <v>2179999</v>
      </c>
      <c r="D70" s="16" t="s">
        <v>424</v>
      </c>
      <c r="E70" s="61">
        <f t="shared" si="2"/>
        <v>285</v>
      </c>
      <c r="F70" s="125">
        <v>285</v>
      </c>
      <c r="G70" s="126">
        <v>0</v>
      </c>
      <c r="H70" s="118"/>
      <c r="I70" s="129"/>
      <c r="J70" s="118"/>
      <c r="K70" s="118">
        <v>2080899</v>
      </c>
      <c r="L70" s="118" t="s">
        <v>341</v>
      </c>
      <c r="M70" s="118" t="str">
        <f t="shared" si="4"/>
        <v>      其他优抚支出</v>
      </c>
      <c r="N70" s="118">
        <v>0</v>
      </c>
      <c r="O70" s="118">
        <v>14</v>
      </c>
      <c r="P70" s="118"/>
      <c r="Q70" s="118"/>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8"/>
      <c r="CL70" s="118"/>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c r="EM70" s="118"/>
      <c r="EN70" s="118"/>
      <c r="EO70" s="118"/>
      <c r="EP70" s="118"/>
      <c r="EQ70" s="118"/>
      <c r="ER70" s="118"/>
      <c r="ES70" s="118"/>
      <c r="ET70" s="118"/>
      <c r="EU70" s="118"/>
      <c r="EV70" s="118"/>
      <c r="EW70" s="118"/>
      <c r="EX70" s="118"/>
      <c r="EY70" s="118"/>
      <c r="EZ70" s="118"/>
      <c r="FA70" s="118"/>
      <c r="FB70" s="118"/>
      <c r="FC70" s="118"/>
      <c r="FD70" s="118"/>
      <c r="FE70" s="118"/>
      <c r="FF70" s="118"/>
      <c r="FG70" s="118"/>
      <c r="FH70" s="118"/>
      <c r="FI70" s="118"/>
      <c r="FJ70" s="118"/>
      <c r="FK70" s="118"/>
      <c r="FL70" s="118"/>
      <c r="FM70" s="118"/>
      <c r="FN70" s="118"/>
      <c r="FO70" s="118"/>
      <c r="FP70" s="118"/>
      <c r="FQ70" s="118"/>
      <c r="FR70" s="118"/>
      <c r="FS70" s="118"/>
      <c r="FT70" s="118"/>
      <c r="FU70" s="118"/>
      <c r="FV70" s="118"/>
      <c r="FW70" s="118"/>
      <c r="FX70" s="118"/>
      <c r="FY70" s="118"/>
      <c r="FZ70" s="118"/>
      <c r="GA70" s="118"/>
      <c r="GB70" s="118"/>
      <c r="GC70" s="118"/>
      <c r="GD70" s="118"/>
      <c r="GE70" s="118"/>
      <c r="GF70" s="118"/>
      <c r="GG70" s="118"/>
      <c r="GH70" s="118"/>
      <c r="GI70" s="118"/>
      <c r="GJ70" s="118"/>
      <c r="GK70" s="118"/>
      <c r="GL70" s="118"/>
      <c r="GM70" s="118"/>
      <c r="GN70" s="118"/>
      <c r="GO70" s="118"/>
      <c r="GP70" s="118"/>
      <c r="GQ70" s="118"/>
      <c r="GR70" s="118"/>
      <c r="GS70" s="118"/>
      <c r="GT70" s="118"/>
      <c r="GU70" s="118"/>
      <c r="GV70" s="118"/>
      <c r="GW70" s="118"/>
      <c r="GX70" s="118"/>
      <c r="GY70" s="118"/>
      <c r="GZ70" s="118"/>
      <c r="HA70" s="118"/>
      <c r="HB70" s="118"/>
      <c r="HC70" s="118"/>
      <c r="HD70" s="118"/>
      <c r="HE70" s="118"/>
      <c r="HF70" s="118"/>
      <c r="HG70" s="118"/>
      <c r="HH70" s="118"/>
      <c r="HI70" s="118"/>
    </row>
    <row r="71" s="4" customFormat="1" ht="23.15" customHeight="1" spans="1:217">
      <c r="A71" s="109" t="str">
        <f t="shared" ref="A71:A86" si="5">LEFT(C71,3)</f>
        <v>220</v>
      </c>
      <c r="B71" s="109" t="str">
        <f t="shared" ref="B71:B86" si="6">LEFT(C71,5)</f>
        <v>22001</v>
      </c>
      <c r="C71" s="63">
        <v>2200101</v>
      </c>
      <c r="D71" s="16" t="s">
        <v>248</v>
      </c>
      <c r="E71" s="61">
        <f t="shared" ref="E71:E86" si="7">F71+G71</f>
        <v>278</v>
      </c>
      <c r="F71" s="125">
        <v>278</v>
      </c>
      <c r="G71" s="126">
        <v>0</v>
      </c>
      <c r="H71" s="118"/>
      <c r="I71" s="129"/>
      <c r="J71" s="118" t="s">
        <v>342</v>
      </c>
      <c r="K71" s="118"/>
      <c r="L71" s="118"/>
      <c r="M71" s="118" t="e">
        <f t="shared" si="4"/>
        <v>#N/A</v>
      </c>
      <c r="N71" s="118">
        <v>1</v>
      </c>
      <c r="O71" s="118">
        <v>0</v>
      </c>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8"/>
      <c r="AN71" s="118"/>
      <c r="AO71" s="118"/>
      <c r="AP71" s="118"/>
      <c r="AQ71" s="118"/>
      <c r="AR71" s="118"/>
      <c r="AS71" s="118"/>
      <c r="AT71" s="118"/>
      <c r="AU71" s="118"/>
      <c r="AV71" s="118"/>
      <c r="AW71" s="118"/>
      <c r="AX71" s="118"/>
      <c r="AY71" s="118"/>
      <c r="AZ71" s="118"/>
      <c r="BA71" s="118"/>
      <c r="BB71" s="118"/>
      <c r="BC71" s="118"/>
      <c r="BD71" s="118"/>
      <c r="BE71" s="118"/>
      <c r="BF71" s="118"/>
      <c r="BG71" s="118"/>
      <c r="BH71" s="118"/>
      <c r="BI71" s="118"/>
      <c r="BJ71" s="118"/>
      <c r="BK71" s="118"/>
      <c r="BL71" s="118"/>
      <c r="BM71" s="118"/>
      <c r="BN71" s="118"/>
      <c r="BO71" s="118"/>
      <c r="BP71" s="118"/>
      <c r="BQ71" s="118"/>
      <c r="BR71" s="118"/>
      <c r="BS71" s="118"/>
      <c r="BT71" s="118"/>
      <c r="BU71" s="118"/>
      <c r="BV71" s="118"/>
      <c r="BW71" s="118"/>
      <c r="BX71" s="118"/>
      <c r="BY71" s="118"/>
      <c r="BZ71" s="118"/>
      <c r="CA71" s="118"/>
      <c r="CB71" s="118"/>
      <c r="CC71" s="118"/>
      <c r="CD71" s="118"/>
      <c r="CE71" s="118"/>
      <c r="CF71" s="118"/>
      <c r="CG71" s="118"/>
      <c r="CH71" s="118"/>
      <c r="CI71" s="118"/>
      <c r="CJ71" s="118"/>
      <c r="CK71" s="118"/>
      <c r="CL71" s="118"/>
      <c r="CM71" s="118"/>
      <c r="CN71" s="118"/>
      <c r="CO71" s="118"/>
      <c r="CP71" s="118"/>
      <c r="CQ71" s="118"/>
      <c r="CR71" s="118"/>
      <c r="CS71" s="118"/>
      <c r="CT71" s="118"/>
      <c r="CU71" s="118"/>
      <c r="CV71" s="118"/>
      <c r="CW71" s="118"/>
      <c r="CX71" s="118"/>
      <c r="CY71" s="118"/>
      <c r="CZ71" s="118"/>
      <c r="DA71" s="118"/>
      <c r="DB71" s="118"/>
      <c r="DC71" s="118"/>
      <c r="DD71" s="118"/>
      <c r="DE71" s="118"/>
      <c r="DF71" s="118"/>
      <c r="DG71" s="118"/>
      <c r="DH71" s="118"/>
      <c r="DI71" s="118"/>
      <c r="DJ71" s="118"/>
      <c r="DK71" s="118"/>
      <c r="DL71" s="118"/>
      <c r="DM71" s="118"/>
      <c r="DN71" s="118"/>
      <c r="DO71" s="118"/>
      <c r="DP71" s="118"/>
      <c r="DQ71" s="118"/>
      <c r="DR71" s="118"/>
      <c r="DS71" s="118"/>
      <c r="DT71" s="118"/>
      <c r="DU71" s="118"/>
      <c r="DV71" s="118"/>
      <c r="DW71" s="118"/>
      <c r="DX71" s="118"/>
      <c r="DY71" s="118"/>
      <c r="DZ71" s="118"/>
      <c r="EA71" s="118"/>
      <c r="EB71" s="118"/>
      <c r="EC71" s="118"/>
      <c r="ED71" s="118"/>
      <c r="EE71" s="118"/>
      <c r="EF71" s="118"/>
      <c r="EG71" s="118"/>
      <c r="EH71" s="118"/>
      <c r="EI71" s="118"/>
      <c r="EJ71" s="118"/>
      <c r="EK71" s="118"/>
      <c r="EL71" s="118"/>
      <c r="EM71" s="118"/>
      <c r="EN71" s="118"/>
      <c r="EO71" s="118"/>
      <c r="EP71" s="118"/>
      <c r="EQ71" s="118"/>
      <c r="ER71" s="118"/>
      <c r="ES71" s="118"/>
      <c r="ET71" s="118"/>
      <c r="EU71" s="118"/>
      <c r="EV71" s="118"/>
      <c r="EW71" s="118"/>
      <c r="EX71" s="118"/>
      <c r="EY71" s="118"/>
      <c r="EZ71" s="118"/>
      <c r="FA71" s="118"/>
      <c r="FB71" s="118"/>
      <c r="FC71" s="118"/>
      <c r="FD71" s="118"/>
      <c r="FE71" s="118"/>
      <c r="FF71" s="118"/>
      <c r="FG71" s="118"/>
      <c r="FH71" s="118"/>
      <c r="FI71" s="118"/>
      <c r="FJ71" s="118"/>
      <c r="FK71" s="118"/>
      <c r="FL71" s="118"/>
      <c r="FM71" s="118"/>
      <c r="FN71" s="118"/>
      <c r="FO71" s="118"/>
      <c r="FP71" s="118"/>
      <c r="FQ71" s="118"/>
      <c r="FR71" s="118"/>
      <c r="FS71" s="118"/>
      <c r="FT71" s="118"/>
      <c r="FU71" s="118"/>
      <c r="FV71" s="118"/>
      <c r="FW71" s="118"/>
      <c r="FX71" s="118"/>
      <c r="FY71" s="118"/>
      <c r="FZ71" s="118"/>
      <c r="GA71" s="118"/>
      <c r="GB71" s="118"/>
      <c r="GC71" s="118"/>
      <c r="GD71" s="118"/>
      <c r="GE71" s="118"/>
      <c r="GF71" s="118"/>
      <c r="GG71" s="118"/>
      <c r="GH71" s="118"/>
      <c r="GI71" s="118"/>
      <c r="GJ71" s="118"/>
      <c r="GK71" s="118"/>
      <c r="GL71" s="118"/>
      <c r="GM71" s="118"/>
      <c r="GN71" s="118"/>
      <c r="GO71" s="118"/>
      <c r="GP71" s="118"/>
      <c r="GQ71" s="118"/>
      <c r="GR71" s="118"/>
      <c r="GS71" s="118"/>
      <c r="GT71" s="118"/>
      <c r="GU71" s="118"/>
      <c r="GV71" s="118"/>
      <c r="GW71" s="118"/>
      <c r="GX71" s="118"/>
      <c r="GY71" s="118"/>
      <c r="GZ71" s="118"/>
      <c r="HA71" s="118"/>
      <c r="HB71" s="118"/>
      <c r="HC71" s="118"/>
      <c r="HD71" s="118"/>
      <c r="HE71" s="118"/>
      <c r="HF71" s="118"/>
      <c r="HG71" s="118"/>
      <c r="HH71" s="118"/>
      <c r="HI71" s="118"/>
    </row>
    <row r="72" s="4" customFormat="1" ht="23.15" customHeight="1" spans="1:217">
      <c r="A72" s="109" t="str">
        <f t="shared" si="5"/>
        <v>220</v>
      </c>
      <c r="B72" s="109" t="str">
        <f t="shared" si="6"/>
        <v>22001</v>
      </c>
      <c r="C72" s="63">
        <v>2200199</v>
      </c>
      <c r="D72" s="16" t="s">
        <v>429</v>
      </c>
      <c r="E72" s="61">
        <f t="shared" si="7"/>
        <v>538</v>
      </c>
      <c r="F72" s="125">
        <v>538</v>
      </c>
      <c r="G72" s="126">
        <v>0</v>
      </c>
      <c r="H72" s="118"/>
      <c r="I72" s="129"/>
      <c r="J72" s="118"/>
      <c r="K72" s="118">
        <v>2082702</v>
      </c>
      <c r="L72" s="118" t="s">
        <v>345</v>
      </c>
      <c r="M72" s="118" t="str">
        <f t="shared" si="4"/>
        <v>      财政对工伤保险基金的补助</v>
      </c>
      <c r="N72" s="118">
        <v>1</v>
      </c>
      <c r="O72" s="118">
        <v>0</v>
      </c>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118"/>
      <c r="BA72" s="118"/>
      <c r="BB72" s="118"/>
      <c r="BC72" s="118"/>
      <c r="BD72" s="118"/>
      <c r="BE72" s="118"/>
      <c r="BF72" s="118"/>
      <c r="BG72" s="118"/>
      <c r="BH72" s="118"/>
      <c r="BI72" s="118"/>
      <c r="BJ72" s="118"/>
      <c r="BK72" s="118"/>
      <c r="BL72" s="118"/>
      <c r="BM72" s="118"/>
      <c r="BN72" s="118"/>
      <c r="BO72" s="118"/>
      <c r="BP72" s="118"/>
      <c r="BQ72" s="118"/>
      <c r="BR72" s="118"/>
      <c r="BS72" s="118"/>
      <c r="BT72" s="118"/>
      <c r="BU72" s="118"/>
      <c r="BV72" s="118"/>
      <c r="BW72" s="118"/>
      <c r="BX72" s="118"/>
      <c r="BY72" s="118"/>
      <c r="BZ72" s="118"/>
      <c r="CA72" s="118"/>
      <c r="CB72" s="118"/>
      <c r="CC72" s="118"/>
      <c r="CD72" s="118"/>
      <c r="CE72" s="118"/>
      <c r="CF72" s="118"/>
      <c r="CG72" s="118"/>
      <c r="CH72" s="118"/>
      <c r="CI72" s="118"/>
      <c r="CJ72" s="118"/>
      <c r="CK72" s="118"/>
      <c r="CL72" s="118"/>
      <c r="CM72" s="118"/>
      <c r="CN72" s="118"/>
      <c r="CO72" s="118"/>
      <c r="CP72" s="118"/>
      <c r="CQ72" s="118"/>
      <c r="CR72" s="118"/>
      <c r="CS72" s="118"/>
      <c r="CT72" s="118"/>
      <c r="CU72" s="118"/>
      <c r="CV72" s="118"/>
      <c r="CW72" s="118"/>
      <c r="CX72" s="118"/>
      <c r="CY72" s="118"/>
      <c r="CZ72" s="118"/>
      <c r="DA72" s="118"/>
      <c r="DB72" s="118"/>
      <c r="DC72" s="118"/>
      <c r="DD72" s="118"/>
      <c r="DE72" s="118"/>
      <c r="DF72" s="118"/>
      <c r="DG72" s="118"/>
      <c r="DH72" s="118"/>
      <c r="DI72" s="118"/>
      <c r="DJ72" s="118"/>
      <c r="DK72" s="118"/>
      <c r="DL72" s="118"/>
      <c r="DM72" s="118"/>
      <c r="DN72" s="118"/>
      <c r="DO72" s="118"/>
      <c r="DP72" s="118"/>
      <c r="DQ72" s="118"/>
      <c r="DR72" s="118"/>
      <c r="DS72" s="118"/>
      <c r="DT72" s="118"/>
      <c r="DU72" s="118"/>
      <c r="DV72" s="118"/>
      <c r="DW72" s="118"/>
      <c r="DX72" s="118"/>
      <c r="DY72" s="118"/>
      <c r="DZ72" s="118"/>
      <c r="EA72" s="118"/>
      <c r="EB72" s="118"/>
      <c r="EC72" s="118"/>
      <c r="ED72" s="118"/>
      <c r="EE72" s="118"/>
      <c r="EF72" s="118"/>
      <c r="EG72" s="118"/>
      <c r="EH72" s="118"/>
      <c r="EI72" s="118"/>
      <c r="EJ72" s="118"/>
      <c r="EK72" s="118"/>
      <c r="EL72" s="118"/>
      <c r="EM72" s="118"/>
      <c r="EN72" s="118"/>
      <c r="EO72" s="118"/>
      <c r="EP72" s="118"/>
      <c r="EQ72" s="118"/>
      <c r="ER72" s="118"/>
      <c r="ES72" s="118"/>
      <c r="ET72" s="118"/>
      <c r="EU72" s="118"/>
      <c r="EV72" s="118"/>
      <c r="EW72" s="118"/>
      <c r="EX72" s="118"/>
      <c r="EY72" s="118"/>
      <c r="EZ72" s="118"/>
      <c r="FA72" s="118"/>
      <c r="FB72" s="118"/>
      <c r="FC72" s="118"/>
      <c r="FD72" s="118"/>
      <c r="FE72" s="118"/>
      <c r="FF72" s="118"/>
      <c r="FG72" s="118"/>
      <c r="FH72" s="118"/>
      <c r="FI72" s="118"/>
      <c r="FJ72" s="118"/>
      <c r="FK72" s="118"/>
      <c r="FL72" s="118"/>
      <c r="FM72" s="118"/>
      <c r="FN72" s="118"/>
      <c r="FO72" s="118"/>
      <c r="FP72" s="118"/>
      <c r="FQ72" s="118"/>
      <c r="FR72" s="118"/>
      <c r="FS72" s="118"/>
      <c r="FT72" s="118"/>
      <c r="FU72" s="118"/>
      <c r="FV72" s="118"/>
      <c r="FW72" s="118"/>
      <c r="FX72" s="118"/>
      <c r="FY72" s="118"/>
      <c r="FZ72" s="118"/>
      <c r="GA72" s="118"/>
      <c r="GB72" s="118"/>
      <c r="GC72" s="118"/>
      <c r="GD72" s="118"/>
      <c r="GE72" s="118"/>
      <c r="GF72" s="118"/>
      <c r="GG72" s="118"/>
      <c r="GH72" s="118"/>
      <c r="GI72" s="118"/>
      <c r="GJ72" s="118"/>
      <c r="GK72" s="118"/>
      <c r="GL72" s="118"/>
      <c r="GM72" s="118"/>
      <c r="GN72" s="118"/>
      <c r="GO72" s="118"/>
      <c r="GP72" s="118"/>
      <c r="GQ72" s="118"/>
      <c r="GR72" s="118"/>
      <c r="GS72" s="118"/>
      <c r="GT72" s="118"/>
      <c r="GU72" s="118"/>
      <c r="GV72" s="118"/>
      <c r="GW72" s="118"/>
      <c r="GX72" s="118"/>
      <c r="GY72" s="118"/>
      <c r="GZ72" s="118"/>
      <c r="HA72" s="118"/>
      <c r="HB72" s="118"/>
      <c r="HC72" s="118"/>
      <c r="HD72" s="118"/>
      <c r="HE72" s="118"/>
      <c r="HF72" s="118"/>
      <c r="HG72" s="118"/>
      <c r="HH72" s="118"/>
      <c r="HI72" s="118"/>
    </row>
    <row r="73" s="4" customFormat="1" ht="23.15" customHeight="1" spans="1:217">
      <c r="A73" s="109" t="str">
        <f t="shared" si="5"/>
        <v>220</v>
      </c>
      <c r="B73" s="109" t="str">
        <f t="shared" si="6"/>
        <v>22005</v>
      </c>
      <c r="C73" s="63">
        <v>2200504</v>
      </c>
      <c r="D73" s="16" t="s">
        <v>433</v>
      </c>
      <c r="E73" s="61">
        <f t="shared" si="7"/>
        <v>47</v>
      </c>
      <c r="F73" s="125">
        <v>47</v>
      </c>
      <c r="G73" s="126">
        <v>0</v>
      </c>
      <c r="H73" s="118"/>
      <c r="I73" s="129"/>
      <c r="J73" s="118" t="s">
        <v>346</v>
      </c>
      <c r="K73" s="118"/>
      <c r="L73" s="118"/>
      <c r="M73" s="118" t="e">
        <f t="shared" si="4"/>
        <v>#N/A</v>
      </c>
      <c r="N73" s="118">
        <v>2</v>
      </c>
      <c r="O73" s="118">
        <v>0</v>
      </c>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118"/>
      <c r="BA73" s="118"/>
      <c r="BB73" s="118"/>
      <c r="BC73" s="118"/>
      <c r="BD73" s="118"/>
      <c r="BE73" s="118"/>
      <c r="BF73" s="118"/>
      <c r="BG73" s="118"/>
      <c r="BH73" s="118"/>
      <c r="BI73" s="118"/>
      <c r="BJ73" s="118"/>
      <c r="BK73" s="118"/>
      <c r="BL73" s="118"/>
      <c r="BM73" s="118"/>
      <c r="BN73" s="118"/>
      <c r="BO73" s="118"/>
      <c r="BP73" s="118"/>
      <c r="BQ73" s="118"/>
      <c r="BR73" s="118"/>
      <c r="BS73" s="118"/>
      <c r="BT73" s="118"/>
      <c r="BU73" s="118"/>
      <c r="BV73" s="118"/>
      <c r="BW73" s="118"/>
      <c r="BX73" s="118"/>
      <c r="BY73" s="118"/>
      <c r="BZ73" s="118"/>
      <c r="CA73" s="118"/>
      <c r="CB73" s="118"/>
      <c r="CC73" s="118"/>
      <c r="CD73" s="118"/>
      <c r="CE73" s="118"/>
      <c r="CF73" s="118"/>
      <c r="CG73" s="118"/>
      <c r="CH73" s="118"/>
      <c r="CI73" s="118"/>
      <c r="CJ73" s="118"/>
      <c r="CK73" s="118"/>
      <c r="CL73" s="118"/>
      <c r="CM73" s="118"/>
      <c r="CN73" s="118"/>
      <c r="CO73" s="118"/>
      <c r="CP73" s="118"/>
      <c r="CQ73" s="118"/>
      <c r="CR73" s="118"/>
      <c r="CS73" s="118"/>
      <c r="CT73" s="118"/>
      <c r="CU73" s="118"/>
      <c r="CV73" s="118"/>
      <c r="CW73" s="118"/>
      <c r="CX73" s="118"/>
      <c r="CY73" s="118"/>
      <c r="CZ73" s="118"/>
      <c r="DA73" s="118"/>
      <c r="DB73" s="118"/>
      <c r="DC73" s="118"/>
      <c r="DD73" s="118"/>
      <c r="DE73" s="118"/>
      <c r="DF73" s="118"/>
      <c r="DG73" s="118"/>
      <c r="DH73" s="118"/>
      <c r="DI73" s="118"/>
      <c r="DJ73" s="118"/>
      <c r="DK73" s="118"/>
      <c r="DL73" s="118"/>
      <c r="DM73" s="118"/>
      <c r="DN73" s="118"/>
      <c r="DO73" s="118"/>
      <c r="DP73" s="118"/>
      <c r="DQ73" s="118"/>
      <c r="DR73" s="118"/>
      <c r="DS73" s="118"/>
      <c r="DT73" s="118"/>
      <c r="DU73" s="118"/>
      <c r="DV73" s="118"/>
      <c r="DW73" s="118"/>
      <c r="DX73" s="118"/>
      <c r="DY73" s="118"/>
      <c r="DZ73" s="118"/>
      <c r="EA73" s="118"/>
      <c r="EB73" s="118"/>
      <c r="EC73" s="118"/>
      <c r="ED73" s="118"/>
      <c r="EE73" s="118"/>
      <c r="EF73" s="118"/>
      <c r="EG73" s="118"/>
      <c r="EH73" s="118"/>
      <c r="EI73" s="118"/>
      <c r="EJ73" s="118"/>
      <c r="EK73" s="118"/>
      <c r="EL73" s="118"/>
      <c r="EM73" s="118"/>
      <c r="EN73" s="118"/>
      <c r="EO73" s="118"/>
      <c r="EP73" s="118"/>
      <c r="EQ73" s="118"/>
      <c r="ER73" s="118"/>
      <c r="ES73" s="118"/>
      <c r="ET73" s="118"/>
      <c r="EU73" s="118"/>
      <c r="EV73" s="118"/>
      <c r="EW73" s="118"/>
      <c r="EX73" s="118"/>
      <c r="EY73" s="118"/>
      <c r="EZ73" s="118"/>
      <c r="FA73" s="118"/>
      <c r="FB73" s="118"/>
      <c r="FC73" s="118"/>
      <c r="FD73" s="118"/>
      <c r="FE73" s="118"/>
      <c r="FF73" s="118"/>
      <c r="FG73" s="118"/>
      <c r="FH73" s="118"/>
      <c r="FI73" s="118"/>
      <c r="FJ73" s="118"/>
      <c r="FK73" s="118"/>
      <c r="FL73" s="118"/>
      <c r="FM73" s="118"/>
      <c r="FN73" s="118"/>
      <c r="FO73" s="118"/>
      <c r="FP73" s="118"/>
      <c r="FQ73" s="118"/>
      <c r="FR73" s="118"/>
      <c r="FS73" s="118"/>
      <c r="FT73" s="118"/>
      <c r="FU73" s="118"/>
      <c r="FV73" s="118"/>
      <c r="FW73" s="118"/>
      <c r="FX73" s="118"/>
      <c r="FY73" s="118"/>
      <c r="FZ73" s="118"/>
      <c r="GA73" s="118"/>
      <c r="GB73" s="118"/>
      <c r="GC73" s="118"/>
      <c r="GD73" s="118"/>
      <c r="GE73" s="118"/>
      <c r="GF73" s="118"/>
      <c r="GG73" s="118"/>
      <c r="GH73" s="118"/>
      <c r="GI73" s="118"/>
      <c r="GJ73" s="118"/>
      <c r="GK73" s="118"/>
      <c r="GL73" s="118"/>
      <c r="GM73" s="118"/>
      <c r="GN73" s="118"/>
      <c r="GO73" s="118"/>
      <c r="GP73" s="118"/>
      <c r="GQ73" s="118"/>
      <c r="GR73" s="118"/>
      <c r="GS73" s="118"/>
      <c r="GT73" s="118"/>
      <c r="GU73" s="118"/>
      <c r="GV73" s="118"/>
      <c r="GW73" s="118"/>
      <c r="GX73" s="118"/>
      <c r="GY73" s="118"/>
      <c r="GZ73" s="118"/>
      <c r="HA73" s="118"/>
      <c r="HB73" s="118"/>
      <c r="HC73" s="118"/>
      <c r="HD73" s="118"/>
      <c r="HE73" s="118"/>
      <c r="HF73" s="118"/>
      <c r="HG73" s="118"/>
      <c r="HH73" s="118"/>
      <c r="HI73" s="118"/>
    </row>
    <row r="74" s="4" customFormat="1" ht="23.15" customHeight="1" spans="1:217">
      <c r="A74" s="109" t="str">
        <f t="shared" si="5"/>
        <v>220</v>
      </c>
      <c r="B74" s="109" t="str">
        <f t="shared" si="6"/>
        <v>22005</v>
      </c>
      <c r="C74" s="63">
        <v>2200506</v>
      </c>
      <c r="D74" s="16" t="s">
        <v>434</v>
      </c>
      <c r="E74" s="61">
        <f t="shared" si="7"/>
        <v>15</v>
      </c>
      <c r="F74" s="125">
        <v>15</v>
      </c>
      <c r="G74" s="126">
        <v>0</v>
      </c>
      <c r="H74" s="118"/>
      <c r="I74" s="129"/>
      <c r="J74" s="118"/>
      <c r="K74" s="118">
        <v>2089999</v>
      </c>
      <c r="L74" s="118" t="s">
        <v>349</v>
      </c>
      <c r="M74" s="118" t="str">
        <f t="shared" ref="M74:M105" si="8">VLOOKUP(K74,$C$7:$D$86,2,FALSE)</f>
        <v>      其他社会保障和就业支出(项)</v>
      </c>
      <c r="N74" s="118">
        <v>2</v>
      </c>
      <c r="O74" s="118">
        <v>0</v>
      </c>
      <c r="P74" s="118"/>
      <c r="Q74" s="118"/>
      <c r="R74" s="118"/>
      <c r="S74" s="118"/>
      <c r="T74" s="118"/>
      <c r="U74" s="118"/>
      <c r="V74" s="118"/>
      <c r="W74" s="118"/>
      <c r="X74" s="118"/>
      <c r="Y74" s="118"/>
      <c r="Z74" s="118"/>
      <c r="AA74" s="118"/>
      <c r="AB74" s="118"/>
      <c r="AC74" s="118"/>
      <c r="AD74" s="118"/>
      <c r="AE74" s="118"/>
      <c r="AF74" s="118"/>
      <c r="AG74" s="118"/>
      <c r="AH74" s="118"/>
      <c r="AI74" s="118"/>
      <c r="AJ74" s="118"/>
      <c r="AK74" s="118"/>
      <c r="AL74" s="118"/>
      <c r="AM74" s="118"/>
      <c r="AN74" s="118"/>
      <c r="AO74" s="118"/>
      <c r="AP74" s="118"/>
      <c r="AQ74" s="118"/>
      <c r="AR74" s="118"/>
      <c r="AS74" s="118"/>
      <c r="AT74" s="118"/>
      <c r="AU74" s="118"/>
      <c r="AV74" s="118"/>
      <c r="AW74" s="118"/>
      <c r="AX74" s="118"/>
      <c r="AY74" s="118"/>
      <c r="AZ74" s="118"/>
      <c r="BA74" s="118"/>
      <c r="BB74" s="118"/>
      <c r="BC74" s="118"/>
      <c r="BD74" s="118"/>
      <c r="BE74" s="118"/>
      <c r="BF74" s="118"/>
      <c r="BG74" s="118"/>
      <c r="BH74" s="118"/>
      <c r="BI74" s="118"/>
      <c r="BJ74" s="118"/>
      <c r="BK74" s="118"/>
      <c r="BL74" s="118"/>
      <c r="BM74" s="118"/>
      <c r="BN74" s="118"/>
      <c r="BO74" s="118"/>
      <c r="BP74" s="118"/>
      <c r="BQ74" s="118"/>
      <c r="BR74" s="118"/>
      <c r="BS74" s="118"/>
      <c r="BT74" s="118"/>
      <c r="BU74" s="118"/>
      <c r="BV74" s="118"/>
      <c r="BW74" s="118"/>
      <c r="BX74" s="118"/>
      <c r="BY74" s="118"/>
      <c r="BZ74" s="118"/>
      <c r="CA74" s="118"/>
      <c r="CB74" s="118"/>
      <c r="CC74" s="118"/>
      <c r="CD74" s="118"/>
      <c r="CE74" s="118"/>
      <c r="CF74" s="118"/>
      <c r="CG74" s="118"/>
      <c r="CH74" s="118"/>
      <c r="CI74" s="118"/>
      <c r="CJ74" s="118"/>
      <c r="CK74" s="118"/>
      <c r="CL74" s="118"/>
      <c r="CM74" s="118"/>
      <c r="CN74" s="118"/>
      <c r="CO74" s="118"/>
      <c r="CP74" s="118"/>
      <c r="CQ74" s="118"/>
      <c r="CR74" s="118"/>
      <c r="CS74" s="118"/>
      <c r="CT74" s="118"/>
      <c r="CU74" s="118"/>
      <c r="CV74" s="118"/>
      <c r="CW74" s="118"/>
      <c r="CX74" s="118"/>
      <c r="CY74" s="118"/>
      <c r="CZ74" s="118"/>
      <c r="DA74" s="118"/>
      <c r="DB74" s="118"/>
      <c r="DC74" s="118"/>
      <c r="DD74" s="118"/>
      <c r="DE74" s="118"/>
      <c r="DF74" s="118"/>
      <c r="DG74" s="118"/>
      <c r="DH74" s="118"/>
      <c r="DI74" s="118"/>
      <c r="DJ74" s="118"/>
      <c r="DK74" s="118"/>
      <c r="DL74" s="118"/>
      <c r="DM74" s="118"/>
      <c r="DN74" s="118"/>
      <c r="DO74" s="118"/>
      <c r="DP74" s="118"/>
      <c r="DQ74" s="118"/>
      <c r="DR74" s="118"/>
      <c r="DS74" s="118"/>
      <c r="DT74" s="118"/>
      <c r="DU74" s="118"/>
      <c r="DV74" s="118"/>
      <c r="DW74" s="118"/>
      <c r="DX74" s="118"/>
      <c r="DY74" s="118"/>
      <c r="DZ74" s="118"/>
      <c r="EA74" s="118"/>
      <c r="EB74" s="118"/>
      <c r="EC74" s="118"/>
      <c r="ED74" s="118"/>
      <c r="EE74" s="118"/>
      <c r="EF74" s="118"/>
      <c r="EG74" s="118"/>
      <c r="EH74" s="118"/>
      <c r="EI74" s="118"/>
      <c r="EJ74" s="118"/>
      <c r="EK74" s="118"/>
      <c r="EL74" s="118"/>
      <c r="EM74" s="118"/>
      <c r="EN74" s="118"/>
      <c r="EO74" s="118"/>
      <c r="EP74" s="118"/>
      <c r="EQ74" s="118"/>
      <c r="ER74" s="118"/>
      <c r="ES74" s="118"/>
      <c r="ET74" s="118"/>
      <c r="EU74" s="118"/>
      <c r="EV74" s="118"/>
      <c r="EW74" s="118"/>
      <c r="EX74" s="118"/>
      <c r="EY74" s="118"/>
      <c r="EZ74" s="118"/>
      <c r="FA74" s="118"/>
      <c r="FB74" s="118"/>
      <c r="FC74" s="118"/>
      <c r="FD74" s="118"/>
      <c r="FE74" s="118"/>
      <c r="FF74" s="118"/>
      <c r="FG74" s="118"/>
      <c r="FH74" s="118"/>
      <c r="FI74" s="118"/>
      <c r="FJ74" s="118"/>
      <c r="FK74" s="118"/>
      <c r="FL74" s="118"/>
      <c r="FM74" s="118"/>
      <c r="FN74" s="118"/>
      <c r="FO74" s="118"/>
      <c r="FP74" s="118"/>
      <c r="FQ74" s="118"/>
      <c r="FR74" s="118"/>
      <c r="FS74" s="118"/>
      <c r="FT74" s="118"/>
      <c r="FU74" s="118"/>
      <c r="FV74" s="118"/>
      <c r="FW74" s="118"/>
      <c r="FX74" s="118"/>
      <c r="FY74" s="118"/>
      <c r="FZ74" s="118"/>
      <c r="GA74" s="118"/>
      <c r="GB74" s="118"/>
      <c r="GC74" s="118"/>
      <c r="GD74" s="118"/>
      <c r="GE74" s="118"/>
      <c r="GF74" s="118"/>
      <c r="GG74" s="118"/>
      <c r="GH74" s="118"/>
      <c r="GI74" s="118"/>
      <c r="GJ74" s="118"/>
      <c r="GK74" s="118"/>
      <c r="GL74" s="118"/>
      <c r="GM74" s="118"/>
      <c r="GN74" s="118"/>
      <c r="GO74" s="118"/>
      <c r="GP74" s="118"/>
      <c r="GQ74" s="118"/>
      <c r="GR74" s="118"/>
      <c r="GS74" s="118"/>
      <c r="GT74" s="118"/>
      <c r="GU74" s="118"/>
      <c r="GV74" s="118"/>
      <c r="GW74" s="118"/>
      <c r="GX74" s="118"/>
      <c r="GY74" s="118"/>
      <c r="GZ74" s="118"/>
      <c r="HA74" s="118"/>
      <c r="HB74" s="118"/>
      <c r="HC74" s="118"/>
      <c r="HD74" s="118"/>
      <c r="HE74" s="118"/>
      <c r="HF74" s="118"/>
      <c r="HG74" s="118"/>
      <c r="HH74" s="118"/>
      <c r="HI74" s="118"/>
    </row>
    <row r="75" s="4" customFormat="1" ht="23.15" customHeight="1" spans="1:217">
      <c r="A75" s="109" t="str">
        <f t="shared" si="5"/>
        <v>220</v>
      </c>
      <c r="B75" s="109" t="str">
        <f t="shared" si="6"/>
        <v>22005</v>
      </c>
      <c r="C75" s="63">
        <v>2200509</v>
      </c>
      <c r="D75" s="16" t="s">
        <v>435</v>
      </c>
      <c r="E75" s="61">
        <f t="shared" si="7"/>
        <v>23</v>
      </c>
      <c r="F75" s="125">
        <v>23</v>
      </c>
      <c r="G75" s="126">
        <v>0</v>
      </c>
      <c r="H75" s="118"/>
      <c r="I75" s="129" t="s">
        <v>350</v>
      </c>
      <c r="J75" s="118"/>
      <c r="K75" s="118"/>
      <c r="L75" s="118"/>
      <c r="M75" s="118" t="e">
        <f t="shared" si="8"/>
        <v>#N/A</v>
      </c>
      <c r="N75" s="118">
        <v>385</v>
      </c>
      <c r="O75" s="118">
        <v>0</v>
      </c>
      <c r="P75" s="118"/>
      <c r="Q75" s="118"/>
      <c r="R75" s="118"/>
      <c r="S75" s="118"/>
      <c r="T75" s="118"/>
      <c r="U75" s="118"/>
      <c r="V75" s="118"/>
      <c r="W75" s="118"/>
      <c r="X75" s="118"/>
      <c r="Y75" s="118"/>
      <c r="Z75" s="118"/>
      <c r="AA75" s="118"/>
      <c r="AB75" s="118"/>
      <c r="AC75" s="118"/>
      <c r="AD75" s="118"/>
      <c r="AE75" s="118"/>
      <c r="AF75" s="118"/>
      <c r="AG75" s="118"/>
      <c r="AH75" s="118"/>
      <c r="AI75" s="118"/>
      <c r="AJ75" s="118"/>
      <c r="AK75" s="118"/>
      <c r="AL75" s="118"/>
      <c r="AM75" s="118"/>
      <c r="AN75" s="118"/>
      <c r="AO75" s="118"/>
      <c r="AP75" s="118"/>
      <c r="AQ75" s="118"/>
      <c r="AR75" s="118"/>
      <c r="AS75" s="118"/>
      <c r="AT75" s="118"/>
      <c r="AU75" s="118"/>
      <c r="AV75" s="118"/>
      <c r="AW75" s="118"/>
      <c r="AX75" s="118"/>
      <c r="AY75" s="118"/>
      <c r="AZ75" s="118"/>
      <c r="BA75" s="118"/>
      <c r="BB75" s="118"/>
      <c r="BC75" s="118"/>
      <c r="BD75" s="118"/>
      <c r="BE75" s="118"/>
      <c r="BF75" s="118"/>
      <c r="BG75" s="118"/>
      <c r="BH75" s="118"/>
      <c r="BI75" s="118"/>
      <c r="BJ75" s="118"/>
      <c r="BK75" s="118"/>
      <c r="BL75" s="118"/>
      <c r="BM75" s="118"/>
      <c r="BN75" s="118"/>
      <c r="BO75" s="118"/>
      <c r="BP75" s="118"/>
      <c r="BQ75" s="118"/>
      <c r="BR75" s="118"/>
      <c r="BS75" s="118"/>
      <c r="BT75" s="118"/>
      <c r="BU75" s="118"/>
      <c r="BV75" s="118"/>
      <c r="BW75" s="118"/>
      <c r="BX75" s="118"/>
      <c r="BY75" s="118"/>
      <c r="BZ75" s="118"/>
      <c r="CA75" s="118"/>
      <c r="CB75" s="118"/>
      <c r="CC75" s="118"/>
      <c r="CD75" s="118"/>
      <c r="CE75" s="118"/>
      <c r="CF75" s="118"/>
      <c r="CG75" s="118"/>
      <c r="CH75" s="118"/>
      <c r="CI75" s="118"/>
      <c r="CJ75" s="118"/>
      <c r="CK75" s="118"/>
      <c r="CL75" s="118"/>
      <c r="CM75" s="118"/>
      <c r="CN75" s="118"/>
      <c r="CO75" s="118"/>
      <c r="CP75" s="118"/>
      <c r="CQ75" s="118"/>
      <c r="CR75" s="118"/>
      <c r="CS75" s="118"/>
      <c r="CT75" s="118"/>
      <c r="CU75" s="118"/>
      <c r="CV75" s="118"/>
      <c r="CW75" s="118"/>
      <c r="CX75" s="118"/>
      <c r="CY75" s="118"/>
      <c r="CZ75" s="118"/>
      <c r="DA75" s="118"/>
      <c r="DB75" s="118"/>
      <c r="DC75" s="118"/>
      <c r="DD75" s="118"/>
      <c r="DE75" s="118"/>
      <c r="DF75" s="118"/>
      <c r="DG75" s="118"/>
      <c r="DH75" s="118"/>
      <c r="DI75" s="118"/>
      <c r="DJ75" s="118"/>
      <c r="DK75" s="118"/>
      <c r="DL75" s="118"/>
      <c r="DM75" s="118"/>
      <c r="DN75" s="118"/>
      <c r="DO75" s="118"/>
      <c r="DP75" s="118"/>
      <c r="DQ75" s="118"/>
      <c r="DR75" s="118"/>
      <c r="DS75" s="118"/>
      <c r="DT75" s="118"/>
      <c r="DU75" s="118"/>
      <c r="DV75" s="118"/>
      <c r="DW75" s="118"/>
      <c r="DX75" s="118"/>
      <c r="DY75" s="118"/>
      <c r="DZ75" s="118"/>
      <c r="EA75" s="118"/>
      <c r="EB75" s="118"/>
      <c r="EC75" s="118"/>
      <c r="ED75" s="118"/>
      <c r="EE75" s="118"/>
      <c r="EF75" s="118"/>
      <c r="EG75" s="118"/>
      <c r="EH75" s="118"/>
      <c r="EI75" s="118"/>
      <c r="EJ75" s="118"/>
      <c r="EK75" s="118"/>
      <c r="EL75" s="118"/>
      <c r="EM75" s="118"/>
      <c r="EN75" s="118"/>
      <c r="EO75" s="118"/>
      <c r="EP75" s="118"/>
      <c r="EQ75" s="118"/>
      <c r="ER75" s="118"/>
      <c r="ES75" s="118"/>
      <c r="ET75" s="118"/>
      <c r="EU75" s="118"/>
      <c r="EV75" s="118"/>
      <c r="EW75" s="118"/>
      <c r="EX75" s="118"/>
      <c r="EY75" s="118"/>
      <c r="EZ75" s="118"/>
      <c r="FA75" s="118"/>
      <c r="FB75" s="118"/>
      <c r="FC75" s="118"/>
      <c r="FD75" s="118"/>
      <c r="FE75" s="118"/>
      <c r="FF75" s="118"/>
      <c r="FG75" s="118"/>
      <c r="FH75" s="118"/>
      <c r="FI75" s="118"/>
      <c r="FJ75" s="118"/>
      <c r="FK75" s="118"/>
      <c r="FL75" s="118"/>
      <c r="FM75" s="118"/>
      <c r="FN75" s="118"/>
      <c r="FO75" s="118"/>
      <c r="FP75" s="118"/>
      <c r="FQ75" s="118"/>
      <c r="FR75" s="118"/>
      <c r="FS75" s="118"/>
      <c r="FT75" s="118"/>
      <c r="FU75" s="118"/>
      <c r="FV75" s="118"/>
      <c r="FW75" s="118"/>
      <c r="FX75" s="118"/>
      <c r="FY75" s="118"/>
      <c r="FZ75" s="118"/>
      <c r="GA75" s="118"/>
      <c r="GB75" s="118"/>
      <c r="GC75" s="118"/>
      <c r="GD75" s="118"/>
      <c r="GE75" s="118"/>
      <c r="GF75" s="118"/>
      <c r="GG75" s="118"/>
      <c r="GH75" s="118"/>
      <c r="GI75" s="118"/>
      <c r="GJ75" s="118"/>
      <c r="GK75" s="118"/>
      <c r="GL75" s="118"/>
      <c r="GM75" s="118"/>
      <c r="GN75" s="118"/>
      <c r="GO75" s="118"/>
      <c r="GP75" s="118"/>
      <c r="GQ75" s="118"/>
      <c r="GR75" s="118"/>
      <c r="GS75" s="118"/>
      <c r="GT75" s="118"/>
      <c r="GU75" s="118"/>
      <c r="GV75" s="118"/>
      <c r="GW75" s="118"/>
      <c r="GX75" s="118"/>
      <c r="GY75" s="118"/>
      <c r="GZ75" s="118"/>
      <c r="HA75" s="118"/>
      <c r="HB75" s="118"/>
      <c r="HC75" s="118"/>
      <c r="HD75" s="118"/>
      <c r="HE75" s="118"/>
      <c r="HF75" s="118"/>
      <c r="HG75" s="118"/>
      <c r="HH75" s="118"/>
      <c r="HI75" s="118"/>
    </row>
    <row r="76" s="4" customFormat="1" ht="23.15" customHeight="1" spans="1:217">
      <c r="A76" s="109" t="str">
        <f t="shared" si="5"/>
        <v>220</v>
      </c>
      <c r="B76" s="109" t="str">
        <f t="shared" si="6"/>
        <v>22005</v>
      </c>
      <c r="C76" s="63">
        <v>2200599</v>
      </c>
      <c r="D76" s="16" t="s">
        <v>436</v>
      </c>
      <c r="E76" s="61">
        <f t="shared" si="7"/>
        <v>10</v>
      </c>
      <c r="F76" s="125">
        <v>10</v>
      </c>
      <c r="G76" s="126">
        <v>0</v>
      </c>
      <c r="H76" s="118"/>
      <c r="I76" s="129"/>
      <c r="J76" s="118" t="s">
        <v>351</v>
      </c>
      <c r="K76" s="118"/>
      <c r="L76" s="118"/>
      <c r="M76" s="118" t="e">
        <f t="shared" si="8"/>
        <v>#N/A</v>
      </c>
      <c r="N76" s="118">
        <v>385</v>
      </c>
      <c r="O76" s="118">
        <v>0</v>
      </c>
      <c r="P76" s="118"/>
      <c r="Q76" s="118"/>
      <c r="R76" s="118"/>
      <c r="S76" s="118"/>
      <c r="T76" s="118"/>
      <c r="U76" s="118"/>
      <c r="V76" s="118"/>
      <c r="W76" s="118"/>
      <c r="X76" s="118"/>
      <c r="Y76" s="118"/>
      <c r="Z76" s="118"/>
      <c r="AA76" s="118"/>
      <c r="AB76" s="118"/>
      <c r="AC76" s="118"/>
      <c r="AD76" s="118"/>
      <c r="AE76" s="118"/>
      <c r="AF76" s="118"/>
      <c r="AG76" s="118"/>
      <c r="AH76" s="118"/>
      <c r="AI76" s="118"/>
      <c r="AJ76" s="118"/>
      <c r="AK76" s="118"/>
      <c r="AL76" s="118"/>
      <c r="AM76" s="118"/>
      <c r="AN76" s="118"/>
      <c r="AO76" s="118"/>
      <c r="AP76" s="118"/>
      <c r="AQ76" s="118"/>
      <c r="AR76" s="118"/>
      <c r="AS76" s="118"/>
      <c r="AT76" s="118"/>
      <c r="AU76" s="118"/>
      <c r="AV76" s="118"/>
      <c r="AW76" s="118"/>
      <c r="AX76" s="118"/>
      <c r="AY76" s="118"/>
      <c r="AZ76" s="118"/>
      <c r="BA76" s="118"/>
      <c r="BB76" s="118"/>
      <c r="BC76" s="118"/>
      <c r="BD76" s="118"/>
      <c r="BE76" s="118"/>
      <c r="BF76" s="118"/>
      <c r="BG76" s="118"/>
      <c r="BH76" s="118"/>
      <c r="BI76" s="118"/>
      <c r="BJ76" s="118"/>
      <c r="BK76" s="118"/>
      <c r="BL76" s="118"/>
      <c r="BM76" s="118"/>
      <c r="BN76" s="118"/>
      <c r="BO76" s="118"/>
      <c r="BP76" s="118"/>
      <c r="BQ76" s="118"/>
      <c r="BR76" s="118"/>
      <c r="BS76" s="118"/>
      <c r="BT76" s="118"/>
      <c r="BU76" s="118"/>
      <c r="BV76" s="118"/>
      <c r="BW76" s="118"/>
      <c r="BX76" s="118"/>
      <c r="BY76" s="118"/>
      <c r="BZ76" s="118"/>
      <c r="CA76" s="118"/>
      <c r="CB76" s="118"/>
      <c r="CC76" s="118"/>
      <c r="CD76" s="118"/>
      <c r="CE76" s="118"/>
      <c r="CF76" s="118"/>
      <c r="CG76" s="118"/>
      <c r="CH76" s="118"/>
      <c r="CI76" s="118"/>
      <c r="CJ76" s="118"/>
      <c r="CK76" s="118"/>
      <c r="CL76" s="118"/>
      <c r="CM76" s="118"/>
      <c r="CN76" s="118"/>
      <c r="CO76" s="118"/>
      <c r="CP76" s="118"/>
      <c r="CQ76" s="118"/>
      <c r="CR76" s="118"/>
      <c r="CS76" s="118"/>
      <c r="CT76" s="118"/>
      <c r="CU76" s="118"/>
      <c r="CV76" s="118"/>
      <c r="CW76" s="118"/>
      <c r="CX76" s="118"/>
      <c r="CY76" s="118"/>
      <c r="CZ76" s="118"/>
      <c r="DA76" s="118"/>
      <c r="DB76" s="118"/>
      <c r="DC76" s="118"/>
      <c r="DD76" s="118"/>
      <c r="DE76" s="118"/>
      <c r="DF76" s="118"/>
      <c r="DG76" s="118"/>
      <c r="DH76" s="118"/>
      <c r="DI76" s="118"/>
      <c r="DJ76" s="118"/>
      <c r="DK76" s="118"/>
      <c r="DL76" s="118"/>
      <c r="DM76" s="118"/>
      <c r="DN76" s="118"/>
      <c r="DO76" s="118"/>
      <c r="DP76" s="118"/>
      <c r="DQ76" s="118"/>
      <c r="DR76" s="118"/>
      <c r="DS76" s="118"/>
      <c r="DT76" s="118"/>
      <c r="DU76" s="118"/>
      <c r="DV76" s="118"/>
      <c r="DW76" s="118"/>
      <c r="DX76" s="118"/>
      <c r="DY76" s="118"/>
      <c r="DZ76" s="118"/>
      <c r="EA76" s="118"/>
      <c r="EB76" s="118"/>
      <c r="EC76" s="118"/>
      <c r="ED76" s="118"/>
      <c r="EE76" s="118"/>
      <c r="EF76" s="118"/>
      <c r="EG76" s="118"/>
      <c r="EH76" s="118"/>
      <c r="EI76" s="118"/>
      <c r="EJ76" s="118"/>
      <c r="EK76" s="118"/>
      <c r="EL76" s="118"/>
      <c r="EM76" s="118"/>
      <c r="EN76" s="118"/>
      <c r="EO76" s="118"/>
      <c r="EP76" s="118"/>
      <c r="EQ76" s="118"/>
      <c r="ER76" s="118"/>
      <c r="ES76" s="118"/>
      <c r="ET76" s="118"/>
      <c r="EU76" s="118"/>
      <c r="EV76" s="118"/>
      <c r="EW76" s="118"/>
      <c r="EX76" s="118"/>
      <c r="EY76" s="118"/>
      <c r="EZ76" s="118"/>
      <c r="FA76" s="118"/>
      <c r="FB76" s="118"/>
      <c r="FC76" s="118"/>
      <c r="FD76" s="118"/>
      <c r="FE76" s="118"/>
      <c r="FF76" s="118"/>
      <c r="FG76" s="118"/>
      <c r="FH76" s="118"/>
      <c r="FI76" s="118"/>
      <c r="FJ76" s="118"/>
      <c r="FK76" s="118"/>
      <c r="FL76" s="118"/>
      <c r="FM76" s="118"/>
      <c r="FN76" s="118"/>
      <c r="FO76" s="118"/>
      <c r="FP76" s="118"/>
      <c r="FQ76" s="118"/>
      <c r="FR76" s="118"/>
      <c r="FS76" s="118"/>
      <c r="FT76" s="118"/>
      <c r="FU76" s="118"/>
      <c r="FV76" s="118"/>
      <c r="FW76" s="118"/>
      <c r="FX76" s="118"/>
      <c r="FY76" s="118"/>
      <c r="FZ76" s="118"/>
      <c r="GA76" s="118"/>
      <c r="GB76" s="118"/>
      <c r="GC76" s="118"/>
      <c r="GD76" s="118"/>
      <c r="GE76" s="118"/>
      <c r="GF76" s="118"/>
      <c r="GG76" s="118"/>
      <c r="GH76" s="118"/>
      <c r="GI76" s="118"/>
      <c r="GJ76" s="118"/>
      <c r="GK76" s="118"/>
      <c r="GL76" s="118"/>
      <c r="GM76" s="118"/>
      <c r="GN76" s="118"/>
      <c r="GO76" s="118"/>
      <c r="GP76" s="118"/>
      <c r="GQ76" s="118"/>
      <c r="GR76" s="118"/>
      <c r="GS76" s="118"/>
      <c r="GT76" s="118"/>
      <c r="GU76" s="118"/>
      <c r="GV76" s="118"/>
      <c r="GW76" s="118"/>
      <c r="GX76" s="118"/>
      <c r="GY76" s="118"/>
      <c r="GZ76" s="118"/>
      <c r="HA76" s="118"/>
      <c r="HB76" s="118"/>
      <c r="HC76" s="118"/>
      <c r="HD76" s="118"/>
      <c r="HE76" s="118"/>
      <c r="HF76" s="118"/>
      <c r="HG76" s="118"/>
      <c r="HH76" s="118"/>
      <c r="HI76" s="118"/>
    </row>
    <row r="77" s="4" customFormat="1" ht="23.15" customHeight="1" spans="1:217">
      <c r="A77" s="109" t="str">
        <f t="shared" si="5"/>
        <v>221</v>
      </c>
      <c r="B77" s="109" t="str">
        <f t="shared" si="6"/>
        <v>22101</v>
      </c>
      <c r="C77" s="63">
        <v>2210199</v>
      </c>
      <c r="D77" s="16" t="s">
        <v>441</v>
      </c>
      <c r="E77" s="61">
        <f t="shared" si="7"/>
        <v>702</v>
      </c>
      <c r="F77" s="125">
        <v>700</v>
      </c>
      <c r="G77" s="126">
        <v>2</v>
      </c>
      <c r="H77" s="118"/>
      <c r="I77" s="129"/>
      <c r="J77" s="118"/>
      <c r="K77" s="118">
        <v>2101101</v>
      </c>
      <c r="L77" s="118" t="s">
        <v>354</v>
      </c>
      <c r="M77" s="118" t="str">
        <f t="shared" si="8"/>
        <v>      行政单位医疗</v>
      </c>
      <c r="N77" s="118">
        <v>30</v>
      </c>
      <c r="O77" s="118">
        <v>0</v>
      </c>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c r="AX77" s="118"/>
      <c r="AY77" s="118"/>
      <c r="AZ77" s="118"/>
      <c r="BA77" s="118"/>
      <c r="BB77" s="118"/>
      <c r="BC77" s="118"/>
      <c r="BD77" s="118"/>
      <c r="BE77" s="118"/>
      <c r="BF77" s="118"/>
      <c r="BG77" s="118"/>
      <c r="BH77" s="118"/>
      <c r="BI77" s="118"/>
      <c r="BJ77" s="118"/>
      <c r="BK77" s="118"/>
      <c r="BL77" s="118"/>
      <c r="BM77" s="118"/>
      <c r="BN77" s="118"/>
      <c r="BO77" s="118"/>
      <c r="BP77" s="118"/>
      <c r="BQ77" s="118"/>
      <c r="BR77" s="118"/>
      <c r="BS77" s="118"/>
      <c r="BT77" s="118"/>
      <c r="BU77" s="118"/>
      <c r="BV77" s="118"/>
      <c r="BW77" s="118"/>
      <c r="BX77" s="118"/>
      <c r="BY77" s="118"/>
      <c r="BZ77" s="118"/>
      <c r="CA77" s="118"/>
      <c r="CB77" s="118"/>
      <c r="CC77" s="118"/>
      <c r="CD77" s="118"/>
      <c r="CE77" s="118"/>
      <c r="CF77" s="118"/>
      <c r="CG77" s="118"/>
      <c r="CH77" s="118"/>
      <c r="CI77" s="118"/>
      <c r="CJ77" s="118"/>
      <c r="CK77" s="118"/>
      <c r="CL77" s="118"/>
      <c r="CM77" s="118"/>
      <c r="CN77" s="118"/>
      <c r="CO77" s="118"/>
      <c r="CP77" s="118"/>
      <c r="CQ77" s="118"/>
      <c r="CR77" s="118"/>
      <c r="CS77" s="118"/>
      <c r="CT77" s="118"/>
      <c r="CU77" s="118"/>
      <c r="CV77" s="118"/>
      <c r="CW77" s="118"/>
      <c r="CX77" s="118"/>
      <c r="CY77" s="118"/>
      <c r="CZ77" s="118"/>
      <c r="DA77" s="118"/>
      <c r="DB77" s="118"/>
      <c r="DC77" s="118"/>
      <c r="DD77" s="118"/>
      <c r="DE77" s="118"/>
      <c r="DF77" s="118"/>
      <c r="DG77" s="118"/>
      <c r="DH77" s="118"/>
      <c r="DI77" s="118"/>
      <c r="DJ77" s="118"/>
      <c r="DK77" s="118"/>
      <c r="DL77" s="118"/>
      <c r="DM77" s="118"/>
      <c r="DN77" s="118"/>
      <c r="DO77" s="118"/>
      <c r="DP77" s="118"/>
      <c r="DQ77" s="118"/>
      <c r="DR77" s="118"/>
      <c r="DS77" s="118"/>
      <c r="DT77" s="118"/>
      <c r="DU77" s="118"/>
      <c r="DV77" s="118"/>
      <c r="DW77" s="118"/>
      <c r="DX77" s="118"/>
      <c r="DY77" s="118"/>
      <c r="DZ77" s="118"/>
      <c r="EA77" s="118"/>
      <c r="EB77" s="118"/>
      <c r="EC77" s="118"/>
      <c r="ED77" s="118"/>
      <c r="EE77" s="118"/>
      <c r="EF77" s="118"/>
      <c r="EG77" s="118"/>
      <c r="EH77" s="118"/>
      <c r="EI77" s="118"/>
      <c r="EJ77" s="118"/>
      <c r="EK77" s="118"/>
      <c r="EL77" s="118"/>
      <c r="EM77" s="118"/>
      <c r="EN77" s="118"/>
      <c r="EO77" s="118"/>
      <c r="EP77" s="118"/>
      <c r="EQ77" s="118"/>
      <c r="ER77" s="118"/>
      <c r="ES77" s="118"/>
      <c r="ET77" s="118"/>
      <c r="EU77" s="118"/>
      <c r="EV77" s="118"/>
      <c r="EW77" s="118"/>
      <c r="EX77" s="118"/>
      <c r="EY77" s="118"/>
      <c r="EZ77" s="118"/>
      <c r="FA77" s="118"/>
      <c r="FB77" s="118"/>
      <c r="FC77" s="118"/>
      <c r="FD77" s="118"/>
      <c r="FE77" s="118"/>
      <c r="FF77" s="118"/>
      <c r="FG77" s="118"/>
      <c r="FH77" s="118"/>
      <c r="FI77" s="118"/>
      <c r="FJ77" s="118"/>
      <c r="FK77" s="118"/>
      <c r="FL77" s="118"/>
      <c r="FM77" s="118"/>
      <c r="FN77" s="118"/>
      <c r="FO77" s="118"/>
      <c r="FP77" s="118"/>
      <c r="FQ77" s="118"/>
      <c r="FR77" s="118"/>
      <c r="FS77" s="118"/>
      <c r="FT77" s="118"/>
      <c r="FU77" s="118"/>
      <c r="FV77" s="118"/>
      <c r="FW77" s="118"/>
      <c r="FX77" s="118"/>
      <c r="FY77" s="118"/>
      <c r="FZ77" s="118"/>
      <c r="GA77" s="118"/>
      <c r="GB77" s="118"/>
      <c r="GC77" s="118"/>
      <c r="GD77" s="118"/>
      <c r="GE77" s="118"/>
      <c r="GF77" s="118"/>
      <c r="GG77" s="118"/>
      <c r="GH77" s="118"/>
      <c r="GI77" s="118"/>
      <c r="GJ77" s="118"/>
      <c r="GK77" s="118"/>
      <c r="GL77" s="118"/>
      <c r="GM77" s="118"/>
      <c r="GN77" s="118"/>
      <c r="GO77" s="118"/>
      <c r="GP77" s="118"/>
      <c r="GQ77" s="118"/>
      <c r="GR77" s="118"/>
      <c r="GS77" s="118"/>
      <c r="GT77" s="118"/>
      <c r="GU77" s="118"/>
      <c r="GV77" s="118"/>
      <c r="GW77" s="118"/>
      <c r="GX77" s="118"/>
      <c r="GY77" s="118"/>
      <c r="GZ77" s="118"/>
      <c r="HA77" s="118"/>
      <c r="HB77" s="118"/>
      <c r="HC77" s="118"/>
      <c r="HD77" s="118"/>
      <c r="HE77" s="118"/>
      <c r="HF77" s="118"/>
      <c r="HG77" s="118"/>
      <c r="HH77" s="118"/>
      <c r="HI77" s="118"/>
    </row>
    <row r="78" s="4" customFormat="1" ht="23.15" customHeight="1" spans="1:217">
      <c r="A78" s="109" t="str">
        <f t="shared" si="5"/>
        <v>221</v>
      </c>
      <c r="B78" s="109" t="str">
        <f t="shared" si="6"/>
        <v>22102</v>
      </c>
      <c r="C78" s="63">
        <v>2210201</v>
      </c>
      <c r="D78" s="16" t="s">
        <v>445</v>
      </c>
      <c r="E78" s="61">
        <f t="shared" si="7"/>
        <v>411</v>
      </c>
      <c r="F78" s="125">
        <v>411</v>
      </c>
      <c r="G78" s="126">
        <v>0</v>
      </c>
      <c r="H78" s="118"/>
      <c r="I78" s="129"/>
      <c r="J78" s="118"/>
      <c r="K78" s="118">
        <v>2101103</v>
      </c>
      <c r="L78" s="118" t="s">
        <v>355</v>
      </c>
      <c r="M78" s="118" t="str">
        <f t="shared" si="8"/>
        <v>      公务员医疗补助</v>
      </c>
      <c r="N78" s="118">
        <v>108</v>
      </c>
      <c r="O78" s="118">
        <v>0</v>
      </c>
      <c r="P78" s="118"/>
      <c r="Q78" s="118"/>
      <c r="R78" s="118"/>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c r="AX78" s="118"/>
      <c r="AY78" s="118"/>
      <c r="AZ78" s="118"/>
      <c r="BA78" s="118"/>
      <c r="BB78" s="118"/>
      <c r="BC78" s="118"/>
      <c r="BD78" s="118"/>
      <c r="BE78" s="118"/>
      <c r="BF78" s="118"/>
      <c r="BG78" s="118"/>
      <c r="BH78" s="118"/>
      <c r="BI78" s="118"/>
      <c r="BJ78" s="118"/>
      <c r="BK78" s="118"/>
      <c r="BL78" s="118"/>
      <c r="BM78" s="118"/>
      <c r="BN78" s="118"/>
      <c r="BO78" s="118"/>
      <c r="BP78" s="118"/>
      <c r="BQ78" s="118"/>
      <c r="BR78" s="118"/>
      <c r="BS78" s="118"/>
      <c r="BT78" s="118"/>
      <c r="BU78" s="118"/>
      <c r="BV78" s="118"/>
      <c r="BW78" s="118"/>
      <c r="BX78" s="118"/>
      <c r="BY78" s="118"/>
      <c r="BZ78" s="118"/>
      <c r="CA78" s="118"/>
      <c r="CB78" s="118"/>
      <c r="CC78" s="118"/>
      <c r="CD78" s="118"/>
      <c r="CE78" s="118"/>
      <c r="CF78" s="118"/>
      <c r="CG78" s="118"/>
      <c r="CH78" s="118"/>
      <c r="CI78" s="118"/>
      <c r="CJ78" s="118"/>
      <c r="CK78" s="118"/>
      <c r="CL78" s="118"/>
      <c r="CM78" s="118"/>
      <c r="CN78" s="118"/>
      <c r="CO78" s="118"/>
      <c r="CP78" s="118"/>
      <c r="CQ78" s="118"/>
      <c r="CR78" s="118"/>
      <c r="CS78" s="118"/>
      <c r="CT78" s="118"/>
      <c r="CU78" s="118"/>
      <c r="CV78" s="118"/>
      <c r="CW78" s="118"/>
      <c r="CX78" s="118"/>
      <c r="CY78" s="118"/>
      <c r="CZ78" s="118"/>
      <c r="DA78" s="118"/>
      <c r="DB78" s="118"/>
      <c r="DC78" s="118"/>
      <c r="DD78" s="118"/>
      <c r="DE78" s="118"/>
      <c r="DF78" s="118"/>
      <c r="DG78" s="118"/>
      <c r="DH78" s="118"/>
      <c r="DI78" s="118"/>
      <c r="DJ78" s="118"/>
      <c r="DK78" s="118"/>
      <c r="DL78" s="118"/>
      <c r="DM78" s="118"/>
      <c r="DN78" s="118"/>
      <c r="DO78" s="118"/>
      <c r="DP78" s="118"/>
      <c r="DQ78" s="118"/>
      <c r="DR78" s="118"/>
      <c r="DS78" s="118"/>
      <c r="DT78" s="118"/>
      <c r="DU78" s="118"/>
      <c r="DV78" s="118"/>
      <c r="DW78" s="118"/>
      <c r="DX78" s="118"/>
      <c r="DY78" s="118"/>
      <c r="DZ78" s="118"/>
      <c r="EA78" s="118"/>
      <c r="EB78" s="118"/>
      <c r="EC78" s="118"/>
      <c r="ED78" s="118"/>
      <c r="EE78" s="118"/>
      <c r="EF78" s="118"/>
      <c r="EG78" s="118"/>
      <c r="EH78" s="118"/>
      <c r="EI78" s="118"/>
      <c r="EJ78" s="118"/>
      <c r="EK78" s="118"/>
      <c r="EL78" s="118"/>
      <c r="EM78" s="118"/>
      <c r="EN78" s="118"/>
      <c r="EO78" s="118"/>
      <c r="EP78" s="118"/>
      <c r="EQ78" s="118"/>
      <c r="ER78" s="118"/>
      <c r="ES78" s="118"/>
      <c r="ET78" s="118"/>
      <c r="EU78" s="118"/>
      <c r="EV78" s="118"/>
      <c r="EW78" s="118"/>
      <c r="EX78" s="118"/>
      <c r="EY78" s="118"/>
      <c r="EZ78" s="118"/>
      <c r="FA78" s="118"/>
      <c r="FB78" s="118"/>
      <c r="FC78" s="118"/>
      <c r="FD78" s="118"/>
      <c r="FE78" s="118"/>
      <c r="FF78" s="118"/>
      <c r="FG78" s="118"/>
      <c r="FH78" s="118"/>
      <c r="FI78" s="118"/>
      <c r="FJ78" s="118"/>
      <c r="FK78" s="118"/>
      <c r="FL78" s="118"/>
      <c r="FM78" s="118"/>
      <c r="FN78" s="118"/>
      <c r="FO78" s="118"/>
      <c r="FP78" s="118"/>
      <c r="FQ78" s="118"/>
      <c r="FR78" s="118"/>
      <c r="FS78" s="118"/>
      <c r="FT78" s="118"/>
      <c r="FU78" s="118"/>
      <c r="FV78" s="118"/>
      <c r="FW78" s="118"/>
      <c r="FX78" s="118"/>
      <c r="FY78" s="118"/>
      <c r="FZ78" s="118"/>
      <c r="GA78" s="118"/>
      <c r="GB78" s="118"/>
      <c r="GC78" s="118"/>
      <c r="GD78" s="118"/>
      <c r="GE78" s="118"/>
      <c r="GF78" s="118"/>
      <c r="GG78" s="118"/>
      <c r="GH78" s="118"/>
      <c r="GI78" s="118"/>
      <c r="GJ78" s="118"/>
      <c r="GK78" s="118"/>
      <c r="GL78" s="118"/>
      <c r="GM78" s="118"/>
      <c r="GN78" s="118"/>
      <c r="GO78" s="118"/>
      <c r="GP78" s="118"/>
      <c r="GQ78" s="118"/>
      <c r="GR78" s="118"/>
      <c r="GS78" s="118"/>
      <c r="GT78" s="118"/>
      <c r="GU78" s="118"/>
      <c r="GV78" s="118"/>
      <c r="GW78" s="118"/>
      <c r="GX78" s="118"/>
      <c r="GY78" s="118"/>
      <c r="GZ78" s="118"/>
      <c r="HA78" s="118"/>
      <c r="HB78" s="118"/>
      <c r="HC78" s="118"/>
      <c r="HD78" s="118"/>
      <c r="HE78" s="118"/>
      <c r="HF78" s="118"/>
      <c r="HG78" s="118"/>
      <c r="HH78" s="118"/>
      <c r="HI78" s="118"/>
    </row>
    <row r="79" s="4" customFormat="1" ht="23.15" customHeight="1" spans="1:217">
      <c r="A79" s="109" t="str">
        <f t="shared" si="5"/>
        <v>224</v>
      </c>
      <c r="B79" s="109" t="str">
        <f t="shared" si="6"/>
        <v>22401</v>
      </c>
      <c r="C79" s="63">
        <v>2240106</v>
      </c>
      <c r="D79" s="16" t="s">
        <v>450</v>
      </c>
      <c r="E79" s="61">
        <f t="shared" si="7"/>
        <v>331</v>
      </c>
      <c r="F79" s="125">
        <v>328</v>
      </c>
      <c r="G79" s="126">
        <v>3</v>
      </c>
      <c r="H79" s="118"/>
      <c r="I79" s="129"/>
      <c r="J79" s="118"/>
      <c r="K79" s="118">
        <v>2101199</v>
      </c>
      <c r="L79" s="118" t="s">
        <v>356</v>
      </c>
      <c r="M79" s="118" t="str">
        <f t="shared" si="8"/>
        <v>      其他行政事业单位医疗支出</v>
      </c>
      <c r="N79" s="118">
        <v>247</v>
      </c>
      <c r="O79" s="118">
        <v>0</v>
      </c>
      <c r="P79" s="118"/>
      <c r="Q79" s="118"/>
      <c r="R79" s="118"/>
      <c r="S79" s="118"/>
      <c r="T79" s="118"/>
      <c r="U79" s="118"/>
      <c r="V79" s="118"/>
      <c r="W79" s="118"/>
      <c r="X79" s="118"/>
      <c r="Y79" s="118"/>
      <c r="Z79" s="118"/>
      <c r="AA79" s="118"/>
      <c r="AB79" s="118"/>
      <c r="AC79" s="118"/>
      <c r="AD79" s="118"/>
      <c r="AE79" s="118"/>
      <c r="AF79" s="118"/>
      <c r="AG79" s="118"/>
      <c r="AH79" s="118"/>
      <c r="AI79" s="118"/>
      <c r="AJ79" s="118"/>
      <c r="AK79" s="118"/>
      <c r="AL79" s="118"/>
      <c r="AM79" s="118"/>
      <c r="AN79" s="118"/>
      <c r="AO79" s="118"/>
      <c r="AP79" s="118"/>
      <c r="AQ79" s="118"/>
      <c r="AR79" s="118"/>
      <c r="AS79" s="118"/>
      <c r="AT79" s="118"/>
      <c r="AU79" s="118"/>
      <c r="AV79" s="118"/>
      <c r="AW79" s="118"/>
      <c r="AX79" s="118"/>
      <c r="AY79" s="118"/>
      <c r="AZ79" s="118"/>
      <c r="BA79" s="118"/>
      <c r="BB79" s="118"/>
      <c r="BC79" s="118"/>
      <c r="BD79" s="118"/>
      <c r="BE79" s="118"/>
      <c r="BF79" s="118"/>
      <c r="BG79" s="118"/>
      <c r="BH79" s="118"/>
      <c r="BI79" s="118"/>
      <c r="BJ79" s="118"/>
      <c r="BK79" s="118"/>
      <c r="BL79" s="118"/>
      <c r="BM79" s="118"/>
      <c r="BN79" s="118"/>
      <c r="BO79" s="118"/>
      <c r="BP79" s="118"/>
      <c r="BQ79" s="118"/>
      <c r="BR79" s="118"/>
      <c r="BS79" s="118"/>
      <c r="BT79" s="118"/>
      <c r="BU79" s="118"/>
      <c r="BV79" s="118"/>
      <c r="BW79" s="118"/>
      <c r="BX79" s="118"/>
      <c r="BY79" s="118"/>
      <c r="BZ79" s="118"/>
      <c r="CA79" s="118"/>
      <c r="CB79" s="118"/>
      <c r="CC79" s="118"/>
      <c r="CD79" s="118"/>
      <c r="CE79" s="118"/>
      <c r="CF79" s="118"/>
      <c r="CG79" s="118"/>
      <c r="CH79" s="118"/>
      <c r="CI79" s="118"/>
      <c r="CJ79" s="118"/>
      <c r="CK79" s="118"/>
      <c r="CL79" s="118"/>
      <c r="CM79" s="118"/>
      <c r="CN79" s="118"/>
      <c r="CO79" s="118"/>
      <c r="CP79" s="118"/>
      <c r="CQ79" s="118"/>
      <c r="CR79" s="118"/>
      <c r="CS79" s="118"/>
      <c r="CT79" s="118"/>
      <c r="CU79" s="118"/>
      <c r="CV79" s="118"/>
      <c r="CW79" s="118"/>
      <c r="CX79" s="118"/>
      <c r="CY79" s="118"/>
      <c r="CZ79" s="118"/>
      <c r="DA79" s="118"/>
      <c r="DB79" s="118"/>
      <c r="DC79" s="118"/>
      <c r="DD79" s="118"/>
      <c r="DE79" s="118"/>
      <c r="DF79" s="118"/>
      <c r="DG79" s="118"/>
      <c r="DH79" s="118"/>
      <c r="DI79" s="118"/>
      <c r="DJ79" s="118"/>
      <c r="DK79" s="118"/>
      <c r="DL79" s="118"/>
      <c r="DM79" s="118"/>
      <c r="DN79" s="118"/>
      <c r="DO79" s="118"/>
      <c r="DP79" s="118"/>
      <c r="DQ79" s="118"/>
      <c r="DR79" s="118"/>
      <c r="DS79" s="118"/>
      <c r="DT79" s="118"/>
      <c r="DU79" s="118"/>
      <c r="DV79" s="118"/>
      <c r="DW79" s="118"/>
      <c r="DX79" s="118"/>
      <c r="DY79" s="118"/>
      <c r="DZ79" s="118"/>
      <c r="EA79" s="118"/>
      <c r="EB79" s="118"/>
      <c r="EC79" s="118"/>
      <c r="ED79" s="118"/>
      <c r="EE79" s="118"/>
      <c r="EF79" s="118"/>
      <c r="EG79" s="118"/>
      <c r="EH79" s="118"/>
      <c r="EI79" s="118"/>
      <c r="EJ79" s="118"/>
      <c r="EK79" s="118"/>
      <c r="EL79" s="118"/>
      <c r="EM79" s="118"/>
      <c r="EN79" s="118"/>
      <c r="EO79" s="118"/>
      <c r="EP79" s="118"/>
      <c r="EQ79" s="118"/>
      <c r="ER79" s="118"/>
      <c r="ES79" s="118"/>
      <c r="ET79" s="118"/>
      <c r="EU79" s="118"/>
      <c r="EV79" s="118"/>
      <c r="EW79" s="118"/>
      <c r="EX79" s="118"/>
      <c r="EY79" s="118"/>
      <c r="EZ79" s="118"/>
      <c r="FA79" s="118"/>
      <c r="FB79" s="118"/>
      <c r="FC79" s="118"/>
      <c r="FD79" s="118"/>
      <c r="FE79" s="118"/>
      <c r="FF79" s="118"/>
      <c r="FG79" s="118"/>
      <c r="FH79" s="118"/>
      <c r="FI79" s="118"/>
      <c r="FJ79" s="118"/>
      <c r="FK79" s="118"/>
      <c r="FL79" s="118"/>
      <c r="FM79" s="118"/>
      <c r="FN79" s="118"/>
      <c r="FO79" s="118"/>
      <c r="FP79" s="118"/>
      <c r="FQ79" s="118"/>
      <c r="FR79" s="118"/>
      <c r="FS79" s="118"/>
      <c r="FT79" s="118"/>
      <c r="FU79" s="118"/>
      <c r="FV79" s="118"/>
      <c r="FW79" s="118"/>
      <c r="FX79" s="118"/>
      <c r="FY79" s="118"/>
      <c r="FZ79" s="118"/>
      <c r="GA79" s="118"/>
      <c r="GB79" s="118"/>
      <c r="GC79" s="118"/>
      <c r="GD79" s="118"/>
      <c r="GE79" s="118"/>
      <c r="GF79" s="118"/>
      <c r="GG79" s="118"/>
      <c r="GH79" s="118"/>
      <c r="GI79" s="118"/>
      <c r="GJ79" s="118"/>
      <c r="GK79" s="118"/>
      <c r="GL79" s="118"/>
      <c r="GM79" s="118"/>
      <c r="GN79" s="118"/>
      <c r="GO79" s="118"/>
      <c r="GP79" s="118"/>
      <c r="GQ79" s="118"/>
      <c r="GR79" s="118"/>
      <c r="GS79" s="118"/>
      <c r="GT79" s="118"/>
      <c r="GU79" s="118"/>
      <c r="GV79" s="118"/>
      <c r="GW79" s="118"/>
      <c r="GX79" s="118"/>
      <c r="GY79" s="118"/>
      <c r="GZ79" s="118"/>
      <c r="HA79" s="118"/>
      <c r="HB79" s="118"/>
      <c r="HC79" s="118"/>
      <c r="HD79" s="118"/>
      <c r="HE79" s="118"/>
      <c r="HF79" s="118"/>
      <c r="HG79" s="118"/>
      <c r="HH79" s="118"/>
      <c r="HI79" s="118"/>
    </row>
    <row r="80" s="4" customFormat="1" ht="23.15" customHeight="1" spans="1:217">
      <c r="A80" s="109" t="str">
        <f t="shared" si="5"/>
        <v>224</v>
      </c>
      <c r="B80" s="109" t="str">
        <f t="shared" si="6"/>
        <v>22401</v>
      </c>
      <c r="C80" s="63">
        <v>2240109</v>
      </c>
      <c r="D80" s="16" t="s">
        <v>451</v>
      </c>
      <c r="E80" s="61">
        <f t="shared" si="7"/>
        <v>110</v>
      </c>
      <c r="F80" s="125">
        <v>110</v>
      </c>
      <c r="G80" s="126">
        <v>0</v>
      </c>
      <c r="H80" s="118"/>
      <c r="I80" s="129" t="s">
        <v>357</v>
      </c>
      <c r="J80" s="118"/>
      <c r="K80" s="118"/>
      <c r="L80" s="118"/>
      <c r="M80" s="118" t="e">
        <f t="shared" si="8"/>
        <v>#N/A</v>
      </c>
      <c r="N80" s="118">
        <v>582</v>
      </c>
      <c r="O80" s="118">
        <v>27</v>
      </c>
      <c r="P80" s="118"/>
      <c r="Q80" s="118"/>
      <c r="R80" s="118"/>
      <c r="S80" s="118"/>
      <c r="T80" s="118"/>
      <c r="U80" s="118"/>
      <c r="V80" s="118"/>
      <c r="W80" s="118"/>
      <c r="X80" s="118"/>
      <c r="Y80" s="118"/>
      <c r="Z80" s="118"/>
      <c r="AA80" s="118"/>
      <c r="AB80" s="118"/>
      <c r="AC80" s="118"/>
      <c r="AD80" s="118"/>
      <c r="AE80" s="118"/>
      <c r="AF80" s="118"/>
      <c r="AG80" s="118"/>
      <c r="AH80" s="118"/>
      <c r="AI80" s="118"/>
      <c r="AJ80" s="118"/>
      <c r="AK80" s="118"/>
      <c r="AL80" s="118"/>
      <c r="AM80" s="118"/>
      <c r="AN80" s="118"/>
      <c r="AO80" s="118"/>
      <c r="AP80" s="118"/>
      <c r="AQ80" s="118"/>
      <c r="AR80" s="118"/>
      <c r="AS80" s="118"/>
      <c r="AT80" s="118"/>
      <c r="AU80" s="118"/>
      <c r="AV80" s="118"/>
      <c r="AW80" s="118"/>
      <c r="AX80" s="118"/>
      <c r="AY80" s="118"/>
      <c r="AZ80" s="118"/>
      <c r="BA80" s="118"/>
      <c r="BB80" s="118"/>
      <c r="BC80" s="118"/>
      <c r="BD80" s="118"/>
      <c r="BE80" s="118"/>
      <c r="BF80" s="118"/>
      <c r="BG80" s="118"/>
      <c r="BH80" s="118"/>
      <c r="BI80" s="118"/>
      <c r="BJ80" s="118"/>
      <c r="BK80" s="118"/>
      <c r="BL80" s="118"/>
      <c r="BM80" s="118"/>
      <c r="BN80" s="118"/>
      <c r="BO80" s="118"/>
      <c r="BP80" s="118"/>
      <c r="BQ80" s="118"/>
      <c r="BR80" s="118"/>
      <c r="BS80" s="118"/>
      <c r="BT80" s="118"/>
      <c r="BU80" s="118"/>
      <c r="BV80" s="118"/>
      <c r="BW80" s="118"/>
      <c r="BX80" s="118"/>
      <c r="BY80" s="118"/>
      <c r="BZ80" s="118"/>
      <c r="CA80" s="118"/>
      <c r="CB80" s="118"/>
      <c r="CC80" s="118"/>
      <c r="CD80" s="118"/>
      <c r="CE80" s="118"/>
      <c r="CF80" s="118"/>
      <c r="CG80" s="118"/>
      <c r="CH80" s="118"/>
      <c r="CI80" s="118"/>
      <c r="CJ80" s="118"/>
      <c r="CK80" s="118"/>
      <c r="CL80" s="118"/>
      <c r="CM80" s="118"/>
      <c r="CN80" s="118"/>
      <c r="CO80" s="118"/>
      <c r="CP80" s="118"/>
      <c r="CQ80" s="118"/>
      <c r="CR80" s="118"/>
      <c r="CS80" s="118"/>
      <c r="CT80" s="118"/>
      <c r="CU80" s="118"/>
      <c r="CV80" s="118"/>
      <c r="CW80" s="118"/>
      <c r="CX80" s="118"/>
      <c r="CY80" s="118"/>
      <c r="CZ80" s="118"/>
      <c r="DA80" s="118"/>
      <c r="DB80" s="118"/>
      <c r="DC80" s="118"/>
      <c r="DD80" s="118"/>
      <c r="DE80" s="118"/>
      <c r="DF80" s="118"/>
      <c r="DG80" s="118"/>
      <c r="DH80" s="118"/>
      <c r="DI80" s="118"/>
      <c r="DJ80" s="118"/>
      <c r="DK80" s="118"/>
      <c r="DL80" s="118"/>
      <c r="DM80" s="118"/>
      <c r="DN80" s="118"/>
      <c r="DO80" s="118"/>
      <c r="DP80" s="118"/>
      <c r="DQ80" s="118"/>
      <c r="DR80" s="118"/>
      <c r="DS80" s="118"/>
      <c r="DT80" s="118"/>
      <c r="DU80" s="118"/>
      <c r="DV80" s="118"/>
      <c r="DW80" s="118"/>
      <c r="DX80" s="118"/>
      <c r="DY80" s="118"/>
      <c r="DZ80" s="118"/>
      <c r="EA80" s="118"/>
      <c r="EB80" s="118"/>
      <c r="EC80" s="118"/>
      <c r="ED80" s="118"/>
      <c r="EE80" s="118"/>
      <c r="EF80" s="118"/>
      <c r="EG80" s="118"/>
      <c r="EH80" s="118"/>
      <c r="EI80" s="118"/>
      <c r="EJ80" s="118"/>
      <c r="EK80" s="118"/>
      <c r="EL80" s="118"/>
      <c r="EM80" s="118"/>
      <c r="EN80" s="118"/>
      <c r="EO80" s="118"/>
      <c r="EP80" s="118"/>
      <c r="EQ80" s="118"/>
      <c r="ER80" s="118"/>
      <c r="ES80" s="118"/>
      <c r="ET80" s="118"/>
      <c r="EU80" s="118"/>
      <c r="EV80" s="118"/>
      <c r="EW80" s="118"/>
      <c r="EX80" s="118"/>
      <c r="EY80" s="118"/>
      <c r="EZ80" s="118"/>
      <c r="FA80" s="118"/>
      <c r="FB80" s="118"/>
      <c r="FC80" s="118"/>
      <c r="FD80" s="118"/>
      <c r="FE80" s="118"/>
      <c r="FF80" s="118"/>
      <c r="FG80" s="118"/>
      <c r="FH80" s="118"/>
      <c r="FI80" s="118"/>
      <c r="FJ80" s="118"/>
      <c r="FK80" s="118"/>
      <c r="FL80" s="118"/>
      <c r="FM80" s="118"/>
      <c r="FN80" s="118"/>
      <c r="FO80" s="118"/>
      <c r="FP80" s="118"/>
      <c r="FQ80" s="118"/>
      <c r="FR80" s="118"/>
      <c r="FS80" s="118"/>
      <c r="FT80" s="118"/>
      <c r="FU80" s="118"/>
      <c r="FV80" s="118"/>
      <c r="FW80" s="118"/>
      <c r="FX80" s="118"/>
      <c r="FY80" s="118"/>
      <c r="FZ80" s="118"/>
      <c r="GA80" s="118"/>
      <c r="GB80" s="118"/>
      <c r="GC80" s="118"/>
      <c r="GD80" s="118"/>
      <c r="GE80" s="118"/>
      <c r="GF80" s="118"/>
      <c r="GG80" s="118"/>
      <c r="GH80" s="118"/>
      <c r="GI80" s="118"/>
      <c r="GJ80" s="118"/>
      <c r="GK80" s="118"/>
      <c r="GL80" s="118"/>
      <c r="GM80" s="118"/>
      <c r="GN80" s="118"/>
      <c r="GO80" s="118"/>
      <c r="GP80" s="118"/>
      <c r="GQ80" s="118"/>
      <c r="GR80" s="118"/>
      <c r="GS80" s="118"/>
      <c r="GT80" s="118"/>
      <c r="GU80" s="118"/>
      <c r="GV80" s="118"/>
      <c r="GW80" s="118"/>
      <c r="GX80" s="118"/>
      <c r="GY80" s="118"/>
      <c r="GZ80" s="118"/>
      <c r="HA80" s="118"/>
      <c r="HB80" s="118"/>
      <c r="HC80" s="118"/>
      <c r="HD80" s="118"/>
      <c r="HE80" s="118"/>
      <c r="HF80" s="118"/>
      <c r="HG80" s="118"/>
      <c r="HH80" s="118"/>
      <c r="HI80" s="118"/>
    </row>
    <row r="81" s="4" customFormat="1" ht="23.15" customHeight="1" spans="1:217">
      <c r="A81" s="109" t="str">
        <f t="shared" si="5"/>
        <v>224</v>
      </c>
      <c r="B81" s="109" t="str">
        <f t="shared" si="6"/>
        <v>22401</v>
      </c>
      <c r="C81" s="63">
        <v>2240199</v>
      </c>
      <c r="D81" s="16" t="s">
        <v>452</v>
      </c>
      <c r="E81" s="61">
        <f t="shared" si="7"/>
        <v>26</v>
      </c>
      <c r="F81" s="125">
        <v>0</v>
      </c>
      <c r="G81" s="126">
        <v>26</v>
      </c>
      <c r="H81" s="118"/>
      <c r="I81" s="129"/>
      <c r="J81" s="118" t="s">
        <v>358</v>
      </c>
      <c r="K81" s="118"/>
      <c r="L81" s="118"/>
      <c r="M81" s="118" t="e">
        <f t="shared" si="8"/>
        <v>#N/A</v>
      </c>
      <c r="N81" s="118">
        <v>465</v>
      </c>
      <c r="O81" s="118">
        <v>0</v>
      </c>
      <c r="P81" s="118"/>
      <c r="Q81" s="118"/>
      <c r="R81" s="118"/>
      <c r="S81" s="118"/>
      <c r="T81" s="118"/>
      <c r="U81" s="118"/>
      <c r="V81" s="118"/>
      <c r="W81" s="118"/>
      <c r="X81" s="118"/>
      <c r="Y81" s="118"/>
      <c r="Z81" s="118"/>
      <c r="AA81" s="118"/>
      <c r="AB81" s="118"/>
      <c r="AC81" s="118"/>
      <c r="AD81" s="118"/>
      <c r="AE81" s="118"/>
      <c r="AF81" s="118"/>
      <c r="AG81" s="118"/>
      <c r="AH81" s="118"/>
      <c r="AI81" s="118"/>
      <c r="AJ81" s="118"/>
      <c r="AK81" s="118"/>
      <c r="AL81" s="118"/>
      <c r="AM81" s="118"/>
      <c r="AN81" s="118"/>
      <c r="AO81" s="118"/>
      <c r="AP81" s="118"/>
      <c r="AQ81" s="118"/>
      <c r="AR81" s="118"/>
      <c r="AS81" s="118"/>
      <c r="AT81" s="118"/>
      <c r="AU81" s="118"/>
      <c r="AV81" s="118"/>
      <c r="AW81" s="118"/>
      <c r="AX81" s="118"/>
      <c r="AY81" s="118"/>
      <c r="AZ81" s="118"/>
      <c r="BA81" s="118"/>
      <c r="BB81" s="118"/>
      <c r="BC81" s="118"/>
      <c r="BD81" s="118"/>
      <c r="BE81" s="118"/>
      <c r="BF81" s="118"/>
      <c r="BG81" s="118"/>
      <c r="BH81" s="118"/>
      <c r="BI81" s="118"/>
      <c r="BJ81" s="118"/>
      <c r="BK81" s="118"/>
      <c r="BL81" s="118"/>
      <c r="BM81" s="118"/>
      <c r="BN81" s="118"/>
      <c r="BO81" s="118"/>
      <c r="BP81" s="118"/>
      <c r="BQ81" s="118"/>
      <c r="BR81" s="118"/>
      <c r="BS81" s="118"/>
      <c r="BT81" s="118"/>
      <c r="BU81" s="118"/>
      <c r="BV81" s="118"/>
      <c r="BW81" s="118"/>
      <c r="BX81" s="118"/>
      <c r="BY81" s="118"/>
      <c r="BZ81" s="118"/>
      <c r="CA81" s="118"/>
      <c r="CB81" s="118"/>
      <c r="CC81" s="118"/>
      <c r="CD81" s="118"/>
      <c r="CE81" s="118"/>
      <c r="CF81" s="118"/>
      <c r="CG81" s="118"/>
      <c r="CH81" s="118"/>
      <c r="CI81" s="118"/>
      <c r="CJ81" s="118"/>
      <c r="CK81" s="118"/>
      <c r="CL81" s="118"/>
      <c r="CM81" s="118"/>
      <c r="CN81" s="118"/>
      <c r="CO81" s="118"/>
      <c r="CP81" s="118"/>
      <c r="CQ81" s="118"/>
      <c r="CR81" s="118"/>
      <c r="CS81" s="118"/>
      <c r="CT81" s="118"/>
      <c r="CU81" s="118"/>
      <c r="CV81" s="118"/>
      <c r="CW81" s="118"/>
      <c r="CX81" s="118"/>
      <c r="CY81" s="118"/>
      <c r="CZ81" s="118"/>
      <c r="DA81" s="118"/>
      <c r="DB81" s="118"/>
      <c r="DC81" s="118"/>
      <c r="DD81" s="118"/>
      <c r="DE81" s="118"/>
      <c r="DF81" s="118"/>
      <c r="DG81" s="118"/>
      <c r="DH81" s="118"/>
      <c r="DI81" s="118"/>
      <c r="DJ81" s="118"/>
      <c r="DK81" s="118"/>
      <c r="DL81" s="118"/>
      <c r="DM81" s="118"/>
      <c r="DN81" s="118"/>
      <c r="DO81" s="118"/>
      <c r="DP81" s="118"/>
      <c r="DQ81" s="118"/>
      <c r="DR81" s="118"/>
      <c r="DS81" s="118"/>
      <c r="DT81" s="118"/>
      <c r="DU81" s="118"/>
      <c r="DV81" s="118"/>
      <c r="DW81" s="118"/>
      <c r="DX81" s="118"/>
      <c r="DY81" s="118"/>
      <c r="DZ81" s="118"/>
      <c r="EA81" s="118"/>
      <c r="EB81" s="118"/>
      <c r="EC81" s="118"/>
      <c r="ED81" s="118"/>
      <c r="EE81" s="118"/>
      <c r="EF81" s="118"/>
      <c r="EG81" s="118"/>
      <c r="EH81" s="118"/>
      <c r="EI81" s="118"/>
      <c r="EJ81" s="118"/>
      <c r="EK81" s="118"/>
      <c r="EL81" s="118"/>
      <c r="EM81" s="118"/>
      <c r="EN81" s="118"/>
      <c r="EO81" s="118"/>
      <c r="EP81" s="118"/>
      <c r="EQ81" s="118"/>
      <c r="ER81" s="118"/>
      <c r="ES81" s="118"/>
      <c r="ET81" s="118"/>
      <c r="EU81" s="118"/>
      <c r="EV81" s="118"/>
      <c r="EW81" s="118"/>
      <c r="EX81" s="118"/>
      <c r="EY81" s="118"/>
      <c r="EZ81" s="118"/>
      <c r="FA81" s="118"/>
      <c r="FB81" s="118"/>
      <c r="FC81" s="118"/>
      <c r="FD81" s="118"/>
      <c r="FE81" s="118"/>
      <c r="FF81" s="118"/>
      <c r="FG81" s="118"/>
      <c r="FH81" s="118"/>
      <c r="FI81" s="118"/>
      <c r="FJ81" s="118"/>
      <c r="FK81" s="118"/>
      <c r="FL81" s="118"/>
      <c r="FM81" s="118"/>
      <c r="FN81" s="118"/>
      <c r="FO81" s="118"/>
      <c r="FP81" s="118"/>
      <c r="FQ81" s="118"/>
      <c r="FR81" s="118"/>
      <c r="FS81" s="118"/>
      <c r="FT81" s="118"/>
      <c r="FU81" s="118"/>
      <c r="FV81" s="118"/>
      <c r="FW81" s="118"/>
      <c r="FX81" s="118"/>
      <c r="FY81" s="118"/>
      <c r="FZ81" s="118"/>
      <c r="GA81" s="118"/>
      <c r="GB81" s="118"/>
      <c r="GC81" s="118"/>
      <c r="GD81" s="118"/>
      <c r="GE81" s="118"/>
      <c r="GF81" s="118"/>
      <c r="GG81" s="118"/>
      <c r="GH81" s="118"/>
      <c r="GI81" s="118"/>
      <c r="GJ81" s="118"/>
      <c r="GK81" s="118"/>
      <c r="GL81" s="118"/>
      <c r="GM81" s="118"/>
      <c r="GN81" s="118"/>
      <c r="GO81" s="118"/>
      <c r="GP81" s="118"/>
      <c r="GQ81" s="118"/>
      <c r="GR81" s="118"/>
      <c r="GS81" s="118"/>
      <c r="GT81" s="118"/>
      <c r="GU81" s="118"/>
      <c r="GV81" s="118"/>
      <c r="GW81" s="118"/>
      <c r="GX81" s="118"/>
      <c r="GY81" s="118"/>
      <c r="GZ81" s="118"/>
      <c r="HA81" s="118"/>
      <c r="HB81" s="118"/>
      <c r="HC81" s="118"/>
      <c r="HD81" s="118"/>
      <c r="HE81" s="118"/>
      <c r="HF81" s="118"/>
      <c r="HG81" s="118"/>
      <c r="HH81" s="118"/>
      <c r="HI81" s="118"/>
    </row>
    <row r="82" s="4" customFormat="1" ht="23.15" customHeight="1" spans="1:217">
      <c r="A82" s="109" t="str">
        <f t="shared" si="5"/>
        <v>224</v>
      </c>
      <c r="B82" s="109" t="str">
        <f t="shared" si="6"/>
        <v>22402</v>
      </c>
      <c r="C82" s="63">
        <v>2240201</v>
      </c>
      <c r="D82" s="16" t="s">
        <v>456</v>
      </c>
      <c r="E82" s="61">
        <f t="shared" si="7"/>
        <v>904</v>
      </c>
      <c r="F82" s="125">
        <v>904</v>
      </c>
      <c r="G82" s="126">
        <v>0</v>
      </c>
      <c r="H82" s="118"/>
      <c r="I82" s="129"/>
      <c r="J82" s="118"/>
      <c r="K82" s="118">
        <v>2110101</v>
      </c>
      <c r="L82" s="118" t="s">
        <v>248</v>
      </c>
      <c r="M82" s="118" t="str">
        <f t="shared" si="8"/>
        <v>      行政运行</v>
      </c>
      <c r="N82" s="118">
        <v>27</v>
      </c>
      <c r="O82" s="118">
        <v>0</v>
      </c>
      <c r="P82" s="118"/>
      <c r="Q82" s="118"/>
      <c r="R82" s="118"/>
      <c r="S82" s="118"/>
      <c r="T82" s="118"/>
      <c r="U82" s="118"/>
      <c r="V82" s="118"/>
      <c r="W82" s="118"/>
      <c r="X82" s="118"/>
      <c r="Y82" s="118"/>
      <c r="Z82" s="118"/>
      <c r="AA82" s="118"/>
      <c r="AB82" s="118"/>
      <c r="AC82" s="118"/>
      <c r="AD82" s="118"/>
      <c r="AE82" s="118"/>
      <c r="AF82" s="118"/>
      <c r="AG82" s="118"/>
      <c r="AH82" s="118"/>
      <c r="AI82" s="118"/>
      <c r="AJ82" s="118"/>
      <c r="AK82" s="118"/>
      <c r="AL82" s="118"/>
      <c r="AM82" s="118"/>
      <c r="AN82" s="118"/>
      <c r="AO82" s="118"/>
      <c r="AP82" s="118"/>
      <c r="AQ82" s="118"/>
      <c r="AR82" s="118"/>
      <c r="AS82" s="118"/>
      <c r="AT82" s="118"/>
      <c r="AU82" s="118"/>
      <c r="AV82" s="118"/>
      <c r="AW82" s="118"/>
      <c r="AX82" s="118"/>
      <c r="AY82" s="118"/>
      <c r="AZ82" s="118"/>
      <c r="BA82" s="118"/>
      <c r="BB82" s="118"/>
      <c r="BC82" s="118"/>
      <c r="BD82" s="118"/>
      <c r="BE82" s="118"/>
      <c r="BF82" s="118"/>
      <c r="BG82" s="118"/>
      <c r="BH82" s="118"/>
      <c r="BI82" s="118"/>
      <c r="BJ82" s="118"/>
      <c r="BK82" s="118"/>
      <c r="BL82" s="118"/>
      <c r="BM82" s="118"/>
      <c r="BN82" s="118"/>
      <c r="BO82" s="118"/>
      <c r="BP82" s="118"/>
      <c r="BQ82" s="118"/>
      <c r="BR82" s="118"/>
      <c r="BS82" s="118"/>
      <c r="BT82" s="118"/>
      <c r="BU82" s="118"/>
      <c r="BV82" s="118"/>
      <c r="BW82" s="118"/>
      <c r="BX82" s="118"/>
      <c r="BY82" s="118"/>
      <c r="BZ82" s="118"/>
      <c r="CA82" s="118"/>
      <c r="CB82" s="118"/>
      <c r="CC82" s="118"/>
      <c r="CD82" s="118"/>
      <c r="CE82" s="118"/>
      <c r="CF82" s="118"/>
      <c r="CG82" s="118"/>
      <c r="CH82" s="118"/>
      <c r="CI82" s="118"/>
      <c r="CJ82" s="118"/>
      <c r="CK82" s="118"/>
      <c r="CL82" s="118"/>
      <c r="CM82" s="118"/>
      <c r="CN82" s="118"/>
      <c r="CO82" s="118"/>
      <c r="CP82" s="118"/>
      <c r="CQ82" s="118"/>
      <c r="CR82" s="118"/>
      <c r="CS82" s="118"/>
      <c r="CT82" s="118"/>
      <c r="CU82" s="118"/>
      <c r="CV82" s="118"/>
      <c r="CW82" s="118"/>
      <c r="CX82" s="118"/>
      <c r="CY82" s="118"/>
      <c r="CZ82" s="118"/>
      <c r="DA82" s="118"/>
      <c r="DB82" s="118"/>
      <c r="DC82" s="118"/>
      <c r="DD82" s="118"/>
      <c r="DE82" s="118"/>
      <c r="DF82" s="118"/>
      <c r="DG82" s="118"/>
      <c r="DH82" s="118"/>
      <c r="DI82" s="118"/>
      <c r="DJ82" s="118"/>
      <c r="DK82" s="118"/>
      <c r="DL82" s="118"/>
      <c r="DM82" s="118"/>
      <c r="DN82" s="118"/>
      <c r="DO82" s="118"/>
      <c r="DP82" s="118"/>
      <c r="DQ82" s="118"/>
      <c r="DR82" s="118"/>
      <c r="DS82" s="118"/>
      <c r="DT82" s="118"/>
      <c r="DU82" s="118"/>
      <c r="DV82" s="118"/>
      <c r="DW82" s="118"/>
      <c r="DX82" s="118"/>
      <c r="DY82" s="118"/>
      <c r="DZ82" s="118"/>
      <c r="EA82" s="118"/>
      <c r="EB82" s="118"/>
      <c r="EC82" s="118"/>
      <c r="ED82" s="118"/>
      <c r="EE82" s="118"/>
      <c r="EF82" s="118"/>
      <c r="EG82" s="118"/>
      <c r="EH82" s="118"/>
      <c r="EI82" s="118"/>
      <c r="EJ82" s="118"/>
      <c r="EK82" s="118"/>
      <c r="EL82" s="118"/>
      <c r="EM82" s="118"/>
      <c r="EN82" s="118"/>
      <c r="EO82" s="118"/>
      <c r="EP82" s="118"/>
      <c r="EQ82" s="118"/>
      <c r="ER82" s="118"/>
      <c r="ES82" s="118"/>
      <c r="ET82" s="118"/>
      <c r="EU82" s="118"/>
      <c r="EV82" s="118"/>
      <c r="EW82" s="118"/>
      <c r="EX82" s="118"/>
      <c r="EY82" s="118"/>
      <c r="EZ82" s="118"/>
      <c r="FA82" s="118"/>
      <c r="FB82" s="118"/>
      <c r="FC82" s="118"/>
      <c r="FD82" s="118"/>
      <c r="FE82" s="118"/>
      <c r="FF82" s="118"/>
      <c r="FG82" s="118"/>
      <c r="FH82" s="118"/>
      <c r="FI82" s="118"/>
      <c r="FJ82" s="118"/>
      <c r="FK82" s="118"/>
      <c r="FL82" s="118"/>
      <c r="FM82" s="118"/>
      <c r="FN82" s="118"/>
      <c r="FO82" s="118"/>
      <c r="FP82" s="118"/>
      <c r="FQ82" s="118"/>
      <c r="FR82" s="118"/>
      <c r="FS82" s="118"/>
      <c r="FT82" s="118"/>
      <c r="FU82" s="118"/>
      <c r="FV82" s="118"/>
      <c r="FW82" s="118"/>
      <c r="FX82" s="118"/>
      <c r="FY82" s="118"/>
      <c r="FZ82" s="118"/>
      <c r="GA82" s="118"/>
      <c r="GB82" s="118"/>
      <c r="GC82" s="118"/>
      <c r="GD82" s="118"/>
      <c r="GE82" s="118"/>
      <c r="GF82" s="118"/>
      <c r="GG82" s="118"/>
      <c r="GH82" s="118"/>
      <c r="GI82" s="118"/>
      <c r="GJ82" s="118"/>
      <c r="GK82" s="118"/>
      <c r="GL82" s="118"/>
      <c r="GM82" s="118"/>
      <c r="GN82" s="118"/>
      <c r="GO82" s="118"/>
      <c r="GP82" s="118"/>
      <c r="GQ82" s="118"/>
      <c r="GR82" s="118"/>
      <c r="GS82" s="118"/>
      <c r="GT82" s="118"/>
      <c r="GU82" s="118"/>
      <c r="GV82" s="118"/>
      <c r="GW82" s="118"/>
      <c r="GX82" s="118"/>
      <c r="GY82" s="118"/>
      <c r="GZ82" s="118"/>
      <c r="HA82" s="118"/>
      <c r="HB82" s="118"/>
      <c r="HC82" s="118"/>
      <c r="HD82" s="118"/>
      <c r="HE82" s="118"/>
      <c r="HF82" s="118"/>
      <c r="HG82" s="118"/>
      <c r="HH82" s="118"/>
      <c r="HI82" s="118"/>
    </row>
    <row r="83" s="4" customFormat="1" ht="23.15" customHeight="1" spans="1:217">
      <c r="A83" s="109" t="str">
        <f t="shared" si="5"/>
        <v>224</v>
      </c>
      <c r="B83" s="109" t="str">
        <f t="shared" si="6"/>
        <v>22402</v>
      </c>
      <c r="C83" s="63">
        <v>2240204</v>
      </c>
      <c r="D83" s="16" t="s">
        <v>457</v>
      </c>
      <c r="E83" s="61">
        <f t="shared" si="7"/>
        <v>198</v>
      </c>
      <c r="F83" s="125">
        <v>198</v>
      </c>
      <c r="G83" s="126">
        <v>0</v>
      </c>
      <c r="H83" s="118"/>
      <c r="I83" s="129"/>
      <c r="J83" s="118"/>
      <c r="K83" s="118">
        <v>2110107</v>
      </c>
      <c r="L83" s="118" t="s">
        <v>361</v>
      </c>
      <c r="M83" s="118" t="str">
        <f t="shared" si="8"/>
        <v>      生态环境保护行政许可</v>
      </c>
      <c r="N83" s="118">
        <v>19</v>
      </c>
      <c r="O83" s="118">
        <v>0</v>
      </c>
      <c r="P83" s="118"/>
      <c r="Q83" s="118"/>
      <c r="R83" s="118"/>
      <c r="S83" s="118"/>
      <c r="T83" s="118"/>
      <c r="U83" s="118"/>
      <c r="V83" s="118"/>
      <c r="W83" s="118"/>
      <c r="X83" s="118"/>
      <c r="Y83" s="118"/>
      <c r="Z83" s="118"/>
      <c r="AA83" s="118"/>
      <c r="AB83" s="118"/>
      <c r="AC83" s="118"/>
      <c r="AD83" s="118"/>
      <c r="AE83" s="118"/>
      <c r="AF83" s="118"/>
      <c r="AG83" s="118"/>
      <c r="AH83" s="118"/>
      <c r="AI83" s="118"/>
      <c r="AJ83" s="118"/>
      <c r="AK83" s="118"/>
      <c r="AL83" s="118"/>
      <c r="AM83" s="118"/>
      <c r="AN83" s="118"/>
      <c r="AO83" s="118"/>
      <c r="AP83" s="118"/>
      <c r="AQ83" s="118"/>
      <c r="AR83" s="118"/>
      <c r="AS83" s="118"/>
      <c r="AT83" s="118"/>
      <c r="AU83" s="118"/>
      <c r="AV83" s="118"/>
      <c r="AW83" s="118"/>
      <c r="AX83" s="118"/>
      <c r="AY83" s="118"/>
      <c r="AZ83" s="118"/>
      <c r="BA83" s="118"/>
      <c r="BB83" s="118"/>
      <c r="BC83" s="118"/>
      <c r="BD83" s="118"/>
      <c r="BE83" s="118"/>
      <c r="BF83" s="118"/>
      <c r="BG83" s="118"/>
      <c r="BH83" s="118"/>
      <c r="BI83" s="118"/>
      <c r="BJ83" s="118"/>
      <c r="BK83" s="118"/>
      <c r="BL83" s="118"/>
      <c r="BM83" s="118"/>
      <c r="BN83" s="118"/>
      <c r="BO83" s="118"/>
      <c r="BP83" s="118"/>
      <c r="BQ83" s="118"/>
      <c r="BR83" s="118"/>
      <c r="BS83" s="118"/>
      <c r="BT83" s="118"/>
      <c r="BU83" s="118"/>
      <c r="BV83" s="118"/>
      <c r="BW83" s="118"/>
      <c r="BX83" s="118"/>
      <c r="BY83" s="118"/>
      <c r="BZ83" s="118"/>
      <c r="CA83" s="118"/>
      <c r="CB83" s="118"/>
      <c r="CC83" s="118"/>
      <c r="CD83" s="118"/>
      <c r="CE83" s="118"/>
      <c r="CF83" s="118"/>
      <c r="CG83" s="118"/>
      <c r="CH83" s="118"/>
      <c r="CI83" s="118"/>
      <c r="CJ83" s="118"/>
      <c r="CK83" s="118"/>
      <c r="CL83" s="118"/>
      <c r="CM83" s="118"/>
      <c r="CN83" s="118"/>
      <c r="CO83" s="118"/>
      <c r="CP83" s="118"/>
      <c r="CQ83" s="118"/>
      <c r="CR83" s="118"/>
      <c r="CS83" s="118"/>
      <c r="CT83" s="118"/>
      <c r="CU83" s="118"/>
      <c r="CV83" s="118"/>
      <c r="CW83" s="118"/>
      <c r="CX83" s="118"/>
      <c r="CY83" s="118"/>
      <c r="CZ83" s="118"/>
      <c r="DA83" s="118"/>
      <c r="DB83" s="118"/>
      <c r="DC83" s="118"/>
      <c r="DD83" s="118"/>
      <c r="DE83" s="118"/>
      <c r="DF83" s="118"/>
      <c r="DG83" s="118"/>
      <c r="DH83" s="118"/>
      <c r="DI83" s="118"/>
      <c r="DJ83" s="118"/>
      <c r="DK83" s="118"/>
      <c r="DL83" s="118"/>
      <c r="DM83" s="118"/>
      <c r="DN83" s="118"/>
      <c r="DO83" s="118"/>
      <c r="DP83" s="118"/>
      <c r="DQ83" s="118"/>
      <c r="DR83" s="118"/>
      <c r="DS83" s="118"/>
      <c r="DT83" s="118"/>
      <c r="DU83" s="118"/>
      <c r="DV83" s="118"/>
      <c r="DW83" s="118"/>
      <c r="DX83" s="118"/>
      <c r="DY83" s="118"/>
      <c r="DZ83" s="118"/>
      <c r="EA83" s="118"/>
      <c r="EB83" s="118"/>
      <c r="EC83" s="118"/>
      <c r="ED83" s="118"/>
      <c r="EE83" s="118"/>
      <c r="EF83" s="118"/>
      <c r="EG83" s="118"/>
      <c r="EH83" s="118"/>
      <c r="EI83" s="118"/>
      <c r="EJ83" s="118"/>
      <c r="EK83" s="118"/>
      <c r="EL83" s="118"/>
      <c r="EM83" s="118"/>
      <c r="EN83" s="118"/>
      <c r="EO83" s="118"/>
      <c r="EP83" s="118"/>
      <c r="EQ83" s="118"/>
      <c r="ER83" s="118"/>
      <c r="ES83" s="118"/>
      <c r="ET83" s="118"/>
      <c r="EU83" s="118"/>
      <c r="EV83" s="118"/>
      <c r="EW83" s="118"/>
      <c r="EX83" s="118"/>
      <c r="EY83" s="118"/>
      <c r="EZ83" s="118"/>
      <c r="FA83" s="118"/>
      <c r="FB83" s="118"/>
      <c r="FC83" s="118"/>
      <c r="FD83" s="118"/>
      <c r="FE83" s="118"/>
      <c r="FF83" s="118"/>
      <c r="FG83" s="118"/>
      <c r="FH83" s="118"/>
      <c r="FI83" s="118"/>
      <c r="FJ83" s="118"/>
      <c r="FK83" s="118"/>
      <c r="FL83" s="118"/>
      <c r="FM83" s="118"/>
      <c r="FN83" s="118"/>
      <c r="FO83" s="118"/>
      <c r="FP83" s="118"/>
      <c r="FQ83" s="118"/>
      <c r="FR83" s="118"/>
      <c r="FS83" s="118"/>
      <c r="FT83" s="118"/>
      <c r="FU83" s="118"/>
      <c r="FV83" s="118"/>
      <c r="FW83" s="118"/>
      <c r="FX83" s="118"/>
      <c r="FY83" s="118"/>
      <c r="FZ83" s="118"/>
      <c r="GA83" s="118"/>
      <c r="GB83" s="118"/>
      <c r="GC83" s="118"/>
      <c r="GD83" s="118"/>
      <c r="GE83" s="118"/>
      <c r="GF83" s="118"/>
      <c r="GG83" s="118"/>
      <c r="GH83" s="118"/>
      <c r="GI83" s="118"/>
      <c r="GJ83" s="118"/>
      <c r="GK83" s="118"/>
      <c r="GL83" s="118"/>
      <c r="GM83" s="118"/>
      <c r="GN83" s="118"/>
      <c r="GO83" s="118"/>
      <c r="GP83" s="118"/>
      <c r="GQ83" s="118"/>
      <c r="GR83" s="118"/>
      <c r="GS83" s="118"/>
      <c r="GT83" s="118"/>
      <c r="GU83" s="118"/>
      <c r="GV83" s="118"/>
      <c r="GW83" s="118"/>
      <c r="GX83" s="118"/>
      <c r="GY83" s="118"/>
      <c r="GZ83" s="118"/>
      <c r="HA83" s="118"/>
      <c r="HB83" s="118"/>
      <c r="HC83" s="118"/>
      <c r="HD83" s="118"/>
      <c r="HE83" s="118"/>
      <c r="HF83" s="118"/>
      <c r="HG83" s="118"/>
      <c r="HH83" s="118"/>
      <c r="HI83" s="118"/>
    </row>
    <row r="84" s="4" customFormat="1" ht="23.15" customHeight="1" spans="1:217">
      <c r="A84" s="109" t="str">
        <f t="shared" si="5"/>
        <v>227</v>
      </c>
      <c r="B84" s="109" t="str">
        <f t="shared" si="6"/>
        <v>227</v>
      </c>
      <c r="C84" s="63">
        <v>227</v>
      </c>
      <c r="D84" s="16" t="s">
        <v>459</v>
      </c>
      <c r="E84" s="61">
        <f t="shared" si="7"/>
        <v>800</v>
      </c>
      <c r="F84" s="125">
        <v>800</v>
      </c>
      <c r="G84" s="126">
        <v>0</v>
      </c>
      <c r="H84" s="118"/>
      <c r="I84" s="129"/>
      <c r="J84" s="118"/>
      <c r="K84" s="118">
        <v>2110199</v>
      </c>
      <c r="L84" s="118" t="s">
        <v>362</v>
      </c>
      <c r="M84" s="118" t="str">
        <f t="shared" si="8"/>
        <v>      其他环境保护管理事务支出</v>
      </c>
      <c r="N84" s="118">
        <v>419</v>
      </c>
      <c r="O84" s="118">
        <v>0</v>
      </c>
      <c r="P84" s="118"/>
      <c r="Q84" s="118"/>
      <c r="R84" s="118"/>
      <c r="S84" s="118"/>
      <c r="T84" s="118"/>
      <c r="U84" s="118"/>
      <c r="V84" s="118"/>
      <c r="W84" s="118"/>
      <c r="X84" s="118"/>
      <c r="Y84" s="118"/>
      <c r="Z84" s="118"/>
      <c r="AA84" s="118"/>
      <c r="AB84" s="118"/>
      <c r="AC84" s="118"/>
      <c r="AD84" s="118"/>
      <c r="AE84" s="118"/>
      <c r="AF84" s="118"/>
      <c r="AG84" s="118"/>
      <c r="AH84" s="118"/>
      <c r="AI84" s="118"/>
      <c r="AJ84" s="118"/>
      <c r="AK84" s="118"/>
      <c r="AL84" s="118"/>
      <c r="AM84" s="118"/>
      <c r="AN84" s="118"/>
      <c r="AO84" s="118"/>
      <c r="AP84" s="118"/>
      <c r="AQ84" s="118"/>
      <c r="AR84" s="118"/>
      <c r="AS84" s="118"/>
      <c r="AT84" s="118"/>
      <c r="AU84" s="118"/>
      <c r="AV84" s="118"/>
      <c r="AW84" s="118"/>
      <c r="AX84" s="118"/>
      <c r="AY84" s="118"/>
      <c r="AZ84" s="118"/>
      <c r="BA84" s="118"/>
      <c r="BB84" s="118"/>
      <c r="BC84" s="118"/>
      <c r="BD84" s="118"/>
      <c r="BE84" s="118"/>
      <c r="BF84" s="118"/>
      <c r="BG84" s="118"/>
      <c r="BH84" s="118"/>
      <c r="BI84" s="118"/>
      <c r="BJ84" s="118"/>
      <c r="BK84" s="118"/>
      <c r="BL84" s="118"/>
      <c r="BM84" s="118"/>
      <c r="BN84" s="118"/>
      <c r="BO84" s="118"/>
      <c r="BP84" s="118"/>
      <c r="BQ84" s="118"/>
      <c r="BR84" s="118"/>
      <c r="BS84" s="118"/>
      <c r="BT84" s="118"/>
      <c r="BU84" s="118"/>
      <c r="BV84" s="118"/>
      <c r="BW84" s="118"/>
      <c r="BX84" s="118"/>
      <c r="BY84" s="118"/>
      <c r="BZ84" s="118"/>
      <c r="CA84" s="118"/>
      <c r="CB84" s="118"/>
      <c r="CC84" s="118"/>
      <c r="CD84" s="118"/>
      <c r="CE84" s="118"/>
      <c r="CF84" s="118"/>
      <c r="CG84" s="118"/>
      <c r="CH84" s="118"/>
      <c r="CI84" s="118"/>
      <c r="CJ84" s="118"/>
      <c r="CK84" s="118"/>
      <c r="CL84" s="118"/>
      <c r="CM84" s="118"/>
      <c r="CN84" s="118"/>
      <c r="CO84" s="118"/>
      <c r="CP84" s="118"/>
      <c r="CQ84" s="118"/>
      <c r="CR84" s="118"/>
      <c r="CS84" s="118"/>
      <c r="CT84" s="118"/>
      <c r="CU84" s="118"/>
      <c r="CV84" s="118"/>
      <c r="CW84" s="118"/>
      <c r="CX84" s="118"/>
      <c r="CY84" s="118"/>
      <c r="CZ84" s="118"/>
      <c r="DA84" s="118"/>
      <c r="DB84" s="118"/>
      <c r="DC84" s="118"/>
      <c r="DD84" s="118"/>
      <c r="DE84" s="118"/>
      <c r="DF84" s="118"/>
      <c r="DG84" s="118"/>
      <c r="DH84" s="118"/>
      <c r="DI84" s="118"/>
      <c r="DJ84" s="118"/>
      <c r="DK84" s="118"/>
      <c r="DL84" s="118"/>
      <c r="DM84" s="118"/>
      <c r="DN84" s="118"/>
      <c r="DO84" s="118"/>
      <c r="DP84" s="118"/>
      <c r="DQ84" s="118"/>
      <c r="DR84" s="118"/>
      <c r="DS84" s="118"/>
      <c r="DT84" s="118"/>
      <c r="DU84" s="118"/>
      <c r="DV84" s="118"/>
      <c r="DW84" s="118"/>
      <c r="DX84" s="118"/>
      <c r="DY84" s="118"/>
      <c r="DZ84" s="118"/>
      <c r="EA84" s="118"/>
      <c r="EB84" s="118"/>
      <c r="EC84" s="118"/>
      <c r="ED84" s="118"/>
      <c r="EE84" s="118"/>
      <c r="EF84" s="118"/>
      <c r="EG84" s="118"/>
      <c r="EH84" s="118"/>
      <c r="EI84" s="118"/>
      <c r="EJ84" s="118"/>
      <c r="EK84" s="118"/>
      <c r="EL84" s="118"/>
      <c r="EM84" s="118"/>
      <c r="EN84" s="118"/>
      <c r="EO84" s="118"/>
      <c r="EP84" s="118"/>
      <c r="EQ84" s="118"/>
      <c r="ER84" s="118"/>
      <c r="ES84" s="118"/>
      <c r="ET84" s="118"/>
      <c r="EU84" s="118"/>
      <c r="EV84" s="118"/>
      <c r="EW84" s="118"/>
      <c r="EX84" s="118"/>
      <c r="EY84" s="118"/>
      <c r="EZ84" s="118"/>
      <c r="FA84" s="118"/>
      <c r="FB84" s="118"/>
      <c r="FC84" s="118"/>
      <c r="FD84" s="118"/>
      <c r="FE84" s="118"/>
      <c r="FF84" s="118"/>
      <c r="FG84" s="118"/>
      <c r="FH84" s="118"/>
      <c r="FI84" s="118"/>
      <c r="FJ84" s="118"/>
      <c r="FK84" s="118"/>
      <c r="FL84" s="118"/>
      <c r="FM84" s="118"/>
      <c r="FN84" s="118"/>
      <c r="FO84" s="118"/>
      <c r="FP84" s="118"/>
      <c r="FQ84" s="118"/>
      <c r="FR84" s="118"/>
      <c r="FS84" s="118"/>
      <c r="FT84" s="118"/>
      <c r="FU84" s="118"/>
      <c r="FV84" s="118"/>
      <c r="FW84" s="118"/>
      <c r="FX84" s="118"/>
      <c r="FY84" s="118"/>
      <c r="FZ84" s="118"/>
      <c r="GA84" s="118"/>
      <c r="GB84" s="118"/>
      <c r="GC84" s="118"/>
      <c r="GD84" s="118"/>
      <c r="GE84" s="118"/>
      <c r="GF84" s="118"/>
      <c r="GG84" s="118"/>
      <c r="GH84" s="118"/>
      <c r="GI84" s="118"/>
      <c r="GJ84" s="118"/>
      <c r="GK84" s="118"/>
      <c r="GL84" s="118"/>
      <c r="GM84" s="118"/>
      <c r="GN84" s="118"/>
      <c r="GO84" s="118"/>
      <c r="GP84" s="118"/>
      <c r="GQ84" s="118"/>
      <c r="GR84" s="118"/>
      <c r="GS84" s="118"/>
      <c r="GT84" s="118"/>
      <c r="GU84" s="118"/>
      <c r="GV84" s="118"/>
      <c r="GW84" s="118"/>
      <c r="GX84" s="118"/>
      <c r="GY84" s="118"/>
      <c r="GZ84" s="118"/>
      <c r="HA84" s="118"/>
      <c r="HB84" s="118"/>
      <c r="HC84" s="118"/>
      <c r="HD84" s="118"/>
      <c r="HE84" s="118"/>
      <c r="HF84" s="118"/>
      <c r="HG84" s="118"/>
      <c r="HH84" s="118"/>
      <c r="HI84" s="118"/>
    </row>
    <row r="85" s="4" customFormat="1" ht="23.15" customHeight="1" spans="1:217">
      <c r="A85" s="109" t="str">
        <f t="shared" si="5"/>
        <v>229</v>
      </c>
      <c r="B85" s="109" t="str">
        <f t="shared" si="6"/>
        <v>22999</v>
      </c>
      <c r="C85" s="63">
        <v>2299999</v>
      </c>
      <c r="D85" s="16" t="s">
        <v>464</v>
      </c>
      <c r="E85" s="61">
        <f t="shared" si="7"/>
        <v>5700</v>
      </c>
      <c r="F85" s="125">
        <v>5700</v>
      </c>
      <c r="G85" s="126">
        <v>0</v>
      </c>
      <c r="H85" s="118"/>
      <c r="I85" s="129"/>
      <c r="J85" s="118" t="s">
        <v>363</v>
      </c>
      <c r="K85" s="118"/>
      <c r="L85" s="118"/>
      <c r="M85" s="118" t="e">
        <f t="shared" si="8"/>
        <v>#N/A</v>
      </c>
      <c r="N85" s="118">
        <v>75</v>
      </c>
      <c r="O85" s="118">
        <v>0</v>
      </c>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118"/>
      <c r="BA85" s="118"/>
      <c r="BB85" s="118"/>
      <c r="BC85" s="118"/>
      <c r="BD85" s="118"/>
      <c r="BE85" s="118"/>
      <c r="BF85" s="118"/>
      <c r="BG85" s="118"/>
      <c r="BH85" s="118"/>
      <c r="BI85" s="118"/>
      <c r="BJ85" s="118"/>
      <c r="BK85" s="118"/>
      <c r="BL85" s="118"/>
      <c r="BM85" s="118"/>
      <c r="BN85" s="118"/>
      <c r="BO85" s="118"/>
      <c r="BP85" s="118"/>
      <c r="BQ85" s="118"/>
      <c r="BR85" s="118"/>
      <c r="BS85" s="118"/>
      <c r="BT85" s="118"/>
      <c r="BU85" s="118"/>
      <c r="BV85" s="118"/>
      <c r="BW85" s="118"/>
      <c r="BX85" s="118"/>
      <c r="BY85" s="118"/>
      <c r="BZ85" s="118"/>
      <c r="CA85" s="118"/>
      <c r="CB85" s="118"/>
      <c r="CC85" s="118"/>
      <c r="CD85" s="118"/>
      <c r="CE85" s="118"/>
      <c r="CF85" s="118"/>
      <c r="CG85" s="118"/>
      <c r="CH85" s="118"/>
      <c r="CI85" s="118"/>
      <c r="CJ85" s="118"/>
      <c r="CK85" s="118"/>
      <c r="CL85" s="118"/>
      <c r="CM85" s="118"/>
      <c r="CN85" s="118"/>
      <c r="CO85" s="118"/>
      <c r="CP85" s="118"/>
      <c r="CQ85" s="118"/>
      <c r="CR85" s="118"/>
      <c r="CS85" s="118"/>
      <c r="CT85" s="118"/>
      <c r="CU85" s="118"/>
      <c r="CV85" s="118"/>
      <c r="CW85" s="118"/>
      <c r="CX85" s="118"/>
      <c r="CY85" s="118"/>
      <c r="CZ85" s="118"/>
      <c r="DA85" s="118"/>
      <c r="DB85" s="118"/>
      <c r="DC85" s="118"/>
      <c r="DD85" s="118"/>
      <c r="DE85" s="118"/>
      <c r="DF85" s="118"/>
      <c r="DG85" s="118"/>
      <c r="DH85" s="118"/>
      <c r="DI85" s="118"/>
      <c r="DJ85" s="118"/>
      <c r="DK85" s="118"/>
      <c r="DL85" s="118"/>
      <c r="DM85" s="118"/>
      <c r="DN85" s="118"/>
      <c r="DO85" s="118"/>
      <c r="DP85" s="118"/>
      <c r="DQ85" s="118"/>
      <c r="DR85" s="118"/>
      <c r="DS85" s="118"/>
      <c r="DT85" s="118"/>
      <c r="DU85" s="118"/>
      <c r="DV85" s="118"/>
      <c r="DW85" s="118"/>
      <c r="DX85" s="118"/>
      <c r="DY85" s="118"/>
      <c r="DZ85" s="118"/>
      <c r="EA85" s="118"/>
      <c r="EB85" s="118"/>
      <c r="EC85" s="118"/>
      <c r="ED85" s="118"/>
      <c r="EE85" s="118"/>
      <c r="EF85" s="118"/>
      <c r="EG85" s="118"/>
      <c r="EH85" s="118"/>
      <c r="EI85" s="118"/>
      <c r="EJ85" s="118"/>
      <c r="EK85" s="118"/>
      <c r="EL85" s="118"/>
      <c r="EM85" s="118"/>
      <c r="EN85" s="118"/>
      <c r="EO85" s="118"/>
      <c r="EP85" s="118"/>
      <c r="EQ85" s="118"/>
      <c r="ER85" s="118"/>
      <c r="ES85" s="118"/>
      <c r="ET85" s="118"/>
      <c r="EU85" s="118"/>
      <c r="EV85" s="118"/>
      <c r="EW85" s="118"/>
      <c r="EX85" s="118"/>
      <c r="EY85" s="118"/>
      <c r="EZ85" s="118"/>
      <c r="FA85" s="118"/>
      <c r="FB85" s="118"/>
      <c r="FC85" s="118"/>
      <c r="FD85" s="118"/>
      <c r="FE85" s="118"/>
      <c r="FF85" s="118"/>
      <c r="FG85" s="118"/>
      <c r="FH85" s="118"/>
      <c r="FI85" s="118"/>
      <c r="FJ85" s="118"/>
      <c r="FK85" s="118"/>
      <c r="FL85" s="118"/>
      <c r="FM85" s="118"/>
      <c r="FN85" s="118"/>
      <c r="FO85" s="118"/>
      <c r="FP85" s="118"/>
      <c r="FQ85" s="118"/>
      <c r="FR85" s="118"/>
      <c r="FS85" s="118"/>
      <c r="FT85" s="118"/>
      <c r="FU85" s="118"/>
      <c r="FV85" s="118"/>
      <c r="FW85" s="118"/>
      <c r="FX85" s="118"/>
      <c r="FY85" s="118"/>
      <c r="FZ85" s="118"/>
      <c r="GA85" s="118"/>
      <c r="GB85" s="118"/>
      <c r="GC85" s="118"/>
      <c r="GD85" s="118"/>
      <c r="GE85" s="118"/>
      <c r="GF85" s="118"/>
      <c r="GG85" s="118"/>
      <c r="GH85" s="118"/>
      <c r="GI85" s="118"/>
      <c r="GJ85" s="118"/>
      <c r="GK85" s="118"/>
      <c r="GL85" s="118"/>
      <c r="GM85" s="118"/>
      <c r="GN85" s="118"/>
      <c r="GO85" s="118"/>
      <c r="GP85" s="118"/>
      <c r="GQ85" s="118"/>
      <c r="GR85" s="118"/>
      <c r="GS85" s="118"/>
      <c r="GT85" s="118"/>
      <c r="GU85" s="118"/>
      <c r="GV85" s="118"/>
      <c r="GW85" s="118"/>
      <c r="GX85" s="118"/>
      <c r="GY85" s="118"/>
      <c r="GZ85" s="118"/>
      <c r="HA85" s="118"/>
      <c r="HB85" s="118"/>
      <c r="HC85" s="118"/>
      <c r="HD85" s="118"/>
      <c r="HE85" s="118"/>
      <c r="HF85" s="118"/>
      <c r="HG85" s="118"/>
      <c r="HH85" s="118"/>
      <c r="HI85" s="118"/>
    </row>
    <row r="86" s="4" customFormat="1" ht="23.15" customHeight="1" spans="1:217">
      <c r="A86" s="109" t="str">
        <f t="shared" si="5"/>
        <v>232</v>
      </c>
      <c r="B86" s="109" t="str">
        <f t="shared" si="6"/>
        <v>23203</v>
      </c>
      <c r="C86" s="63">
        <v>2320399</v>
      </c>
      <c r="D86" s="16" t="s">
        <v>469</v>
      </c>
      <c r="E86" s="61">
        <f t="shared" si="7"/>
        <v>3817</v>
      </c>
      <c r="F86" s="125">
        <v>3817</v>
      </c>
      <c r="G86" s="126">
        <v>0</v>
      </c>
      <c r="H86" s="118"/>
      <c r="I86" s="129"/>
      <c r="J86" s="118"/>
      <c r="K86" s="118">
        <v>2110203</v>
      </c>
      <c r="L86" s="118" t="s">
        <v>366</v>
      </c>
      <c r="M86" s="118" t="str">
        <f t="shared" si="8"/>
        <v>      建设项目环评审查与监督</v>
      </c>
      <c r="N86" s="118">
        <v>5</v>
      </c>
      <c r="O86" s="118">
        <v>0</v>
      </c>
      <c r="P86" s="118"/>
      <c r="Q86" s="118"/>
      <c r="R86" s="118"/>
      <c r="S86" s="118"/>
      <c r="T86" s="118"/>
      <c r="U86" s="118"/>
      <c r="V86" s="118"/>
      <c r="W86" s="118"/>
      <c r="X86" s="118"/>
      <c r="Y86" s="118"/>
      <c r="Z86" s="118"/>
      <c r="AA86" s="118"/>
      <c r="AB86" s="118"/>
      <c r="AC86" s="118"/>
      <c r="AD86" s="118"/>
      <c r="AE86" s="118"/>
      <c r="AF86" s="118"/>
      <c r="AG86" s="118"/>
      <c r="AH86" s="118"/>
      <c r="AI86" s="118"/>
      <c r="AJ86" s="118"/>
      <c r="AK86" s="118"/>
      <c r="AL86" s="118"/>
      <c r="AM86" s="118"/>
      <c r="AN86" s="118"/>
      <c r="AO86" s="118"/>
      <c r="AP86" s="118"/>
      <c r="AQ86" s="118"/>
      <c r="AR86" s="118"/>
      <c r="AS86" s="118"/>
      <c r="AT86" s="118"/>
      <c r="AU86" s="118"/>
      <c r="AV86" s="118"/>
      <c r="AW86" s="118"/>
      <c r="AX86" s="118"/>
      <c r="AY86" s="118"/>
      <c r="AZ86" s="118"/>
      <c r="BA86" s="118"/>
      <c r="BB86" s="118"/>
      <c r="BC86" s="118"/>
      <c r="BD86" s="118"/>
      <c r="BE86" s="118"/>
      <c r="BF86" s="118"/>
      <c r="BG86" s="118"/>
      <c r="BH86" s="118"/>
      <c r="BI86" s="118"/>
      <c r="BJ86" s="118"/>
      <c r="BK86" s="118"/>
      <c r="BL86" s="118"/>
      <c r="BM86" s="118"/>
      <c r="BN86" s="118"/>
      <c r="BO86" s="118"/>
      <c r="BP86" s="118"/>
      <c r="BQ86" s="118"/>
      <c r="BR86" s="118"/>
      <c r="BS86" s="118"/>
      <c r="BT86" s="118"/>
      <c r="BU86" s="118"/>
      <c r="BV86" s="118"/>
      <c r="BW86" s="118"/>
      <c r="BX86" s="118"/>
      <c r="BY86" s="118"/>
      <c r="BZ86" s="118"/>
      <c r="CA86" s="118"/>
      <c r="CB86" s="118"/>
      <c r="CC86" s="118"/>
      <c r="CD86" s="118"/>
      <c r="CE86" s="118"/>
      <c r="CF86" s="118"/>
      <c r="CG86" s="118"/>
      <c r="CH86" s="118"/>
      <c r="CI86" s="118"/>
      <c r="CJ86" s="118"/>
      <c r="CK86" s="118"/>
      <c r="CL86" s="118"/>
      <c r="CM86" s="118"/>
      <c r="CN86" s="118"/>
      <c r="CO86" s="118"/>
      <c r="CP86" s="118"/>
      <c r="CQ86" s="118"/>
      <c r="CR86" s="118"/>
      <c r="CS86" s="118"/>
      <c r="CT86" s="118"/>
      <c r="CU86" s="118"/>
      <c r="CV86" s="118"/>
      <c r="CW86" s="118"/>
      <c r="CX86" s="118"/>
      <c r="CY86" s="118"/>
      <c r="CZ86" s="118"/>
      <c r="DA86" s="118"/>
      <c r="DB86" s="118"/>
      <c r="DC86" s="118"/>
      <c r="DD86" s="118"/>
      <c r="DE86" s="118"/>
      <c r="DF86" s="118"/>
      <c r="DG86" s="118"/>
      <c r="DH86" s="118"/>
      <c r="DI86" s="118"/>
      <c r="DJ86" s="118"/>
      <c r="DK86" s="118"/>
      <c r="DL86" s="118"/>
      <c r="DM86" s="118"/>
      <c r="DN86" s="118"/>
      <c r="DO86" s="118"/>
      <c r="DP86" s="118"/>
      <c r="DQ86" s="118"/>
      <c r="DR86" s="118"/>
      <c r="DS86" s="118"/>
      <c r="DT86" s="118"/>
      <c r="DU86" s="118"/>
      <c r="DV86" s="118"/>
      <c r="DW86" s="118"/>
      <c r="DX86" s="118"/>
      <c r="DY86" s="118"/>
      <c r="DZ86" s="118"/>
      <c r="EA86" s="118"/>
      <c r="EB86" s="118"/>
      <c r="EC86" s="118"/>
      <c r="ED86" s="118"/>
      <c r="EE86" s="118"/>
      <c r="EF86" s="118"/>
      <c r="EG86" s="118"/>
      <c r="EH86" s="118"/>
      <c r="EI86" s="118"/>
      <c r="EJ86" s="118"/>
      <c r="EK86" s="118"/>
      <c r="EL86" s="118"/>
      <c r="EM86" s="118"/>
      <c r="EN86" s="118"/>
      <c r="EO86" s="118"/>
      <c r="EP86" s="118"/>
      <c r="EQ86" s="118"/>
      <c r="ER86" s="118"/>
      <c r="ES86" s="118"/>
      <c r="ET86" s="118"/>
      <c r="EU86" s="118"/>
      <c r="EV86" s="118"/>
      <c r="EW86" s="118"/>
      <c r="EX86" s="118"/>
      <c r="EY86" s="118"/>
      <c r="EZ86" s="118"/>
      <c r="FA86" s="118"/>
      <c r="FB86" s="118"/>
      <c r="FC86" s="118"/>
      <c r="FD86" s="118"/>
      <c r="FE86" s="118"/>
      <c r="FF86" s="118"/>
      <c r="FG86" s="118"/>
      <c r="FH86" s="118"/>
      <c r="FI86" s="118"/>
      <c r="FJ86" s="118"/>
      <c r="FK86" s="118"/>
      <c r="FL86" s="118"/>
      <c r="FM86" s="118"/>
      <c r="FN86" s="118"/>
      <c r="FO86" s="118"/>
      <c r="FP86" s="118"/>
      <c r="FQ86" s="118"/>
      <c r="FR86" s="118"/>
      <c r="FS86" s="118"/>
      <c r="FT86" s="118"/>
      <c r="FU86" s="118"/>
      <c r="FV86" s="118"/>
      <c r="FW86" s="118"/>
      <c r="FX86" s="118"/>
      <c r="FY86" s="118"/>
      <c r="FZ86" s="118"/>
      <c r="GA86" s="118"/>
      <c r="GB86" s="118"/>
      <c r="GC86" s="118"/>
      <c r="GD86" s="118"/>
      <c r="GE86" s="118"/>
      <c r="GF86" s="118"/>
      <c r="GG86" s="118"/>
      <c r="GH86" s="118"/>
      <c r="GI86" s="118"/>
      <c r="GJ86" s="118"/>
      <c r="GK86" s="118"/>
      <c r="GL86" s="118"/>
      <c r="GM86" s="118"/>
      <c r="GN86" s="118"/>
      <c r="GO86" s="118"/>
      <c r="GP86" s="118"/>
      <c r="GQ86" s="118"/>
      <c r="GR86" s="118"/>
      <c r="GS86" s="118"/>
      <c r="GT86" s="118"/>
      <c r="GU86" s="118"/>
      <c r="GV86" s="118"/>
      <c r="GW86" s="118"/>
      <c r="GX86" s="118"/>
      <c r="GY86" s="118"/>
      <c r="GZ86" s="118"/>
      <c r="HA86" s="118"/>
      <c r="HB86" s="118"/>
      <c r="HC86" s="118"/>
      <c r="HD86" s="118"/>
      <c r="HE86" s="118"/>
      <c r="HF86" s="118"/>
      <c r="HG86" s="118"/>
      <c r="HH86" s="118"/>
      <c r="HI86" s="118"/>
    </row>
    <row r="87" spans="11:15">
      <c r="K87" s="2">
        <v>2110299</v>
      </c>
      <c r="L87" s="2" t="s">
        <v>367</v>
      </c>
      <c r="M87" s="118" t="str">
        <f t="shared" si="8"/>
        <v>      其他环境监测与监察支出</v>
      </c>
      <c r="N87" s="2">
        <v>70</v>
      </c>
      <c r="O87" s="2">
        <v>0</v>
      </c>
    </row>
    <row r="88" spans="10:15">
      <c r="J88" s="2" t="s">
        <v>368</v>
      </c>
      <c r="M88" s="118" t="e">
        <f t="shared" si="8"/>
        <v>#N/A</v>
      </c>
      <c r="N88" s="2">
        <v>42</v>
      </c>
      <c r="O88" s="2">
        <v>27</v>
      </c>
    </row>
    <row r="89" spans="11:15">
      <c r="K89" s="2">
        <v>2110301</v>
      </c>
      <c r="L89" s="2" t="s">
        <v>371</v>
      </c>
      <c r="M89" s="118" t="str">
        <f t="shared" si="8"/>
        <v>      大气</v>
      </c>
      <c r="N89" s="2">
        <v>27</v>
      </c>
      <c r="O89" s="2">
        <v>27</v>
      </c>
    </row>
    <row r="90" spans="11:15">
      <c r="K90" s="2">
        <v>2110302</v>
      </c>
      <c r="L90" s="2" t="s">
        <v>372</v>
      </c>
      <c r="M90" s="118" t="str">
        <f t="shared" si="8"/>
        <v>      水体</v>
      </c>
      <c r="N90" s="2">
        <v>15</v>
      </c>
      <c r="O90" s="2">
        <v>0</v>
      </c>
    </row>
    <row r="91" spans="9:15">
      <c r="I91" s="103" t="s">
        <v>373</v>
      </c>
      <c r="M91" s="118" t="e">
        <f t="shared" si="8"/>
        <v>#N/A</v>
      </c>
      <c r="N91" s="2">
        <v>4152</v>
      </c>
      <c r="O91" s="2">
        <v>10987</v>
      </c>
    </row>
    <row r="92" spans="10:15">
      <c r="J92" s="2" t="s">
        <v>374</v>
      </c>
      <c r="M92" s="118" t="e">
        <f t="shared" si="8"/>
        <v>#N/A</v>
      </c>
      <c r="N92" s="2">
        <v>180</v>
      </c>
      <c r="O92" s="2">
        <v>0</v>
      </c>
    </row>
    <row r="93" spans="11:15">
      <c r="K93" s="2">
        <v>2120104</v>
      </c>
      <c r="L93" s="2" t="s">
        <v>377</v>
      </c>
      <c r="M93" s="118" t="str">
        <f t="shared" si="8"/>
        <v>      城管执法</v>
      </c>
      <c r="N93" s="2">
        <v>180</v>
      </c>
      <c r="O93" s="2">
        <v>0</v>
      </c>
    </row>
    <row r="94" spans="10:15">
      <c r="J94" s="2" t="s">
        <v>378</v>
      </c>
      <c r="M94" s="118" t="e">
        <f t="shared" si="8"/>
        <v>#N/A</v>
      </c>
      <c r="N94" s="2">
        <v>1267</v>
      </c>
      <c r="O94" s="2">
        <v>0</v>
      </c>
    </row>
    <row r="95" spans="11:15">
      <c r="K95" s="2">
        <v>2120399</v>
      </c>
      <c r="L95" s="2" t="s">
        <v>381</v>
      </c>
      <c r="M95" s="118" t="str">
        <f t="shared" si="8"/>
        <v>      其他城乡社区公共设施支出</v>
      </c>
      <c r="N95" s="2">
        <v>1267</v>
      </c>
      <c r="O95" s="2">
        <v>0</v>
      </c>
    </row>
    <row r="96" spans="10:15">
      <c r="J96" s="2" t="s">
        <v>382</v>
      </c>
      <c r="M96" s="118" t="e">
        <f t="shared" si="8"/>
        <v>#N/A</v>
      </c>
      <c r="N96" s="2">
        <v>1759</v>
      </c>
      <c r="O96" s="2">
        <v>0</v>
      </c>
    </row>
    <row r="97" spans="11:15">
      <c r="K97" s="2">
        <v>2120501</v>
      </c>
      <c r="L97" s="2" t="s">
        <v>385</v>
      </c>
      <c r="M97" s="118" t="str">
        <f t="shared" si="8"/>
        <v>      城乡社区环境卫生(项)</v>
      </c>
      <c r="N97" s="2">
        <v>1759</v>
      </c>
      <c r="O97" s="2">
        <v>0</v>
      </c>
    </row>
    <row r="98" spans="10:15">
      <c r="J98" s="2" t="s">
        <v>386</v>
      </c>
      <c r="M98" s="118" t="e">
        <f t="shared" si="8"/>
        <v>#N/A</v>
      </c>
      <c r="N98" s="2">
        <v>946</v>
      </c>
      <c r="O98" s="2">
        <v>10987</v>
      </c>
    </row>
    <row r="99" spans="11:15">
      <c r="K99" s="2">
        <v>2129999</v>
      </c>
      <c r="L99" s="2" t="s">
        <v>389</v>
      </c>
      <c r="M99" s="118" t="str">
        <f t="shared" si="8"/>
        <v>      其他城乡社区支出(项)</v>
      </c>
      <c r="N99" s="2">
        <v>946</v>
      </c>
      <c r="O99" s="2">
        <v>10987</v>
      </c>
    </row>
    <row r="100" spans="9:15">
      <c r="I100" s="103" t="s">
        <v>390</v>
      </c>
      <c r="M100" s="118" t="e">
        <f t="shared" si="8"/>
        <v>#N/A</v>
      </c>
      <c r="N100" s="2">
        <v>0</v>
      </c>
      <c r="O100" s="2">
        <v>1370</v>
      </c>
    </row>
    <row r="101" spans="10:15">
      <c r="J101" s="2" t="s">
        <v>391</v>
      </c>
      <c r="M101" s="118" t="e">
        <f t="shared" si="8"/>
        <v>#N/A</v>
      </c>
      <c r="N101" s="2">
        <v>0</v>
      </c>
      <c r="O101" s="2">
        <v>1365</v>
      </c>
    </row>
    <row r="102" spans="11:15">
      <c r="K102" s="2">
        <v>2130305</v>
      </c>
      <c r="L102" s="2" t="s">
        <v>394</v>
      </c>
      <c r="M102" s="118" t="str">
        <f t="shared" si="8"/>
        <v>      水利工程建设</v>
      </c>
      <c r="N102" s="2">
        <v>0</v>
      </c>
      <c r="O102" s="2">
        <v>1355</v>
      </c>
    </row>
    <row r="103" spans="11:15">
      <c r="K103" s="2">
        <v>2130316</v>
      </c>
      <c r="L103" s="2" t="s">
        <v>395</v>
      </c>
      <c r="M103" s="118" t="str">
        <f t="shared" si="8"/>
        <v>      农村水利</v>
      </c>
      <c r="N103" s="2">
        <v>0</v>
      </c>
      <c r="O103" s="2">
        <v>10</v>
      </c>
    </row>
    <row r="104" spans="10:15">
      <c r="J104" s="2" t="s">
        <v>396</v>
      </c>
      <c r="M104" s="118" t="e">
        <f t="shared" si="8"/>
        <v>#N/A</v>
      </c>
      <c r="N104" s="2">
        <v>0</v>
      </c>
      <c r="O104" s="2">
        <v>5</v>
      </c>
    </row>
    <row r="105" spans="11:15">
      <c r="K105" s="2">
        <v>2130804</v>
      </c>
      <c r="L105" s="2" t="s">
        <v>399</v>
      </c>
      <c r="M105" s="118" t="str">
        <f t="shared" si="8"/>
        <v>      创业担保贷款贴息及奖补</v>
      </c>
      <c r="N105" s="2">
        <v>0</v>
      </c>
      <c r="O105" s="2">
        <v>5</v>
      </c>
    </row>
    <row r="106" spans="9:15">
      <c r="I106" s="103" t="s">
        <v>400</v>
      </c>
      <c r="M106" s="118" t="e">
        <f t="shared" ref="M106:M152" si="9">VLOOKUP(K106,$C$7:$D$86,2,FALSE)</f>
        <v>#N/A</v>
      </c>
      <c r="N106" s="2">
        <v>23000</v>
      </c>
      <c r="O106" s="2">
        <v>172</v>
      </c>
    </row>
    <row r="107" spans="10:15">
      <c r="J107" s="2" t="s">
        <v>401</v>
      </c>
      <c r="M107" s="118" t="e">
        <f t="shared" si="9"/>
        <v>#N/A</v>
      </c>
      <c r="N107" s="2">
        <v>0</v>
      </c>
      <c r="O107" s="2">
        <v>67</v>
      </c>
    </row>
    <row r="108" spans="11:15">
      <c r="K108" s="2">
        <v>2150207</v>
      </c>
      <c r="L108" s="2" t="s">
        <v>404</v>
      </c>
      <c r="M108" s="118" t="str">
        <f t="shared" si="9"/>
        <v>      通信设备、计算机及其他电子设备制造业</v>
      </c>
      <c r="N108" s="2">
        <v>0</v>
      </c>
      <c r="O108" s="2">
        <v>40</v>
      </c>
    </row>
    <row r="109" spans="11:15">
      <c r="K109" s="2">
        <v>2150299</v>
      </c>
      <c r="L109" s="2" t="s">
        <v>405</v>
      </c>
      <c r="M109" s="118" t="str">
        <f t="shared" si="9"/>
        <v>      其他制造业支出</v>
      </c>
      <c r="N109" s="2">
        <v>0</v>
      </c>
      <c r="O109" s="2">
        <v>27</v>
      </c>
    </row>
    <row r="110" spans="10:15">
      <c r="J110" s="2" t="s">
        <v>406</v>
      </c>
      <c r="M110" s="118" t="e">
        <f t="shared" si="9"/>
        <v>#N/A</v>
      </c>
      <c r="N110" s="2">
        <v>0</v>
      </c>
      <c r="O110" s="2">
        <v>100</v>
      </c>
    </row>
    <row r="111" spans="11:15">
      <c r="K111" s="2">
        <v>2150599</v>
      </c>
      <c r="L111" s="2" t="s">
        <v>409</v>
      </c>
      <c r="M111" s="118" t="str">
        <f t="shared" si="9"/>
        <v>      其他工业和信息产业支出</v>
      </c>
      <c r="N111" s="2">
        <v>0</v>
      </c>
      <c r="O111" s="2">
        <v>100</v>
      </c>
    </row>
    <row r="112" spans="10:15">
      <c r="J112" s="2" t="s">
        <v>410</v>
      </c>
      <c r="M112" s="118" t="e">
        <f t="shared" si="9"/>
        <v>#N/A</v>
      </c>
      <c r="N112" s="2">
        <v>23000</v>
      </c>
      <c r="O112" s="2">
        <v>5</v>
      </c>
    </row>
    <row r="113" spans="11:15">
      <c r="K113" s="2">
        <v>2150805</v>
      </c>
      <c r="L113" s="2" t="s">
        <v>413</v>
      </c>
      <c r="M113" s="118" t="str">
        <f t="shared" si="9"/>
        <v>      中小企业发展专项</v>
      </c>
      <c r="N113" s="2">
        <v>8000</v>
      </c>
      <c r="O113" s="2">
        <v>0</v>
      </c>
    </row>
    <row r="114" spans="11:15">
      <c r="K114" s="2">
        <v>2150899</v>
      </c>
      <c r="L114" s="2" t="s">
        <v>414</v>
      </c>
      <c r="M114" s="118" t="str">
        <f t="shared" si="9"/>
        <v>      其他支持中小企业发展和管理支出</v>
      </c>
      <c r="N114" s="2">
        <v>15000</v>
      </c>
      <c r="O114" s="2">
        <v>5</v>
      </c>
    </row>
    <row r="115" spans="9:15">
      <c r="I115" s="103" t="s">
        <v>415</v>
      </c>
      <c r="M115" s="118" t="e">
        <f t="shared" si="9"/>
        <v>#N/A</v>
      </c>
      <c r="N115" s="2">
        <v>536</v>
      </c>
      <c r="O115" s="2">
        <v>100</v>
      </c>
    </row>
    <row r="116" spans="10:15">
      <c r="J116" s="2" t="s">
        <v>416</v>
      </c>
      <c r="M116" s="118" t="e">
        <f t="shared" si="9"/>
        <v>#N/A</v>
      </c>
      <c r="N116" s="2">
        <v>536</v>
      </c>
      <c r="O116" s="2">
        <v>100</v>
      </c>
    </row>
    <row r="117" spans="11:15">
      <c r="K117" s="2">
        <v>2160699</v>
      </c>
      <c r="L117" s="2" t="s">
        <v>419</v>
      </c>
      <c r="M117" s="118" t="str">
        <f t="shared" si="9"/>
        <v>      其他涉外发展服务支出</v>
      </c>
      <c r="N117" s="2">
        <v>536</v>
      </c>
      <c r="O117" s="2">
        <v>100</v>
      </c>
    </row>
    <row r="118" spans="9:15">
      <c r="I118" s="103" t="s">
        <v>420</v>
      </c>
      <c r="M118" s="118" t="e">
        <f t="shared" si="9"/>
        <v>#N/A</v>
      </c>
      <c r="N118" s="2">
        <v>285</v>
      </c>
      <c r="O118" s="2">
        <v>0</v>
      </c>
    </row>
    <row r="119" spans="10:15">
      <c r="J119" s="2" t="s">
        <v>421</v>
      </c>
      <c r="M119" s="118" t="e">
        <f t="shared" si="9"/>
        <v>#N/A</v>
      </c>
      <c r="N119" s="2">
        <v>285</v>
      </c>
      <c r="O119" s="2">
        <v>0</v>
      </c>
    </row>
    <row r="120" spans="11:15">
      <c r="K120" s="2">
        <v>2179999</v>
      </c>
      <c r="L120" s="2" t="s">
        <v>424</v>
      </c>
      <c r="M120" s="118" t="str">
        <f t="shared" si="9"/>
        <v>      其他金融支出(项)</v>
      </c>
      <c r="N120" s="2">
        <v>285</v>
      </c>
      <c r="O120" s="2">
        <v>0</v>
      </c>
    </row>
    <row r="121" spans="9:15">
      <c r="I121" s="103" t="s">
        <v>425</v>
      </c>
      <c r="M121" s="118" t="e">
        <f t="shared" si="9"/>
        <v>#N/A</v>
      </c>
      <c r="N121" s="2">
        <v>911</v>
      </c>
      <c r="O121" s="2">
        <v>0</v>
      </c>
    </row>
    <row r="122" spans="10:15">
      <c r="J122" s="2" t="s">
        <v>426</v>
      </c>
      <c r="M122" s="118" t="e">
        <f t="shared" si="9"/>
        <v>#N/A</v>
      </c>
      <c r="N122" s="2">
        <v>816</v>
      </c>
      <c r="O122" s="2">
        <v>0</v>
      </c>
    </row>
    <row r="123" spans="11:15">
      <c r="K123" s="2">
        <v>2200101</v>
      </c>
      <c r="L123" s="2" t="s">
        <v>248</v>
      </c>
      <c r="M123" s="118" t="str">
        <f t="shared" si="9"/>
        <v>      行政运行</v>
      </c>
      <c r="N123" s="2">
        <v>278</v>
      </c>
      <c r="O123" s="2">
        <v>0</v>
      </c>
    </row>
    <row r="124" spans="11:15">
      <c r="K124" s="2">
        <v>2200199</v>
      </c>
      <c r="L124" s="2" t="s">
        <v>429</v>
      </c>
      <c r="M124" s="118" t="str">
        <f t="shared" si="9"/>
        <v>      其他国土资源事务支出</v>
      </c>
      <c r="N124" s="2">
        <v>538</v>
      </c>
      <c r="O124" s="2">
        <v>0</v>
      </c>
    </row>
    <row r="125" spans="10:15">
      <c r="J125" s="2" t="s">
        <v>430</v>
      </c>
      <c r="M125" s="118" t="e">
        <f t="shared" si="9"/>
        <v>#N/A</v>
      </c>
      <c r="N125" s="2">
        <v>95</v>
      </c>
      <c r="O125" s="2">
        <v>0</v>
      </c>
    </row>
    <row r="126" spans="11:15">
      <c r="K126" s="2">
        <v>2200504</v>
      </c>
      <c r="L126" s="2" t="s">
        <v>433</v>
      </c>
      <c r="M126" s="118" t="str">
        <f t="shared" si="9"/>
        <v>      气象事业机构</v>
      </c>
      <c r="N126" s="2">
        <v>47</v>
      </c>
      <c r="O126" s="2">
        <v>0</v>
      </c>
    </row>
    <row r="127" spans="11:15">
      <c r="K127" s="2">
        <v>2200506</v>
      </c>
      <c r="L127" s="2" t="s">
        <v>434</v>
      </c>
      <c r="M127" s="118" t="str">
        <f t="shared" si="9"/>
        <v>      气象探测</v>
      </c>
      <c r="N127" s="2">
        <v>15</v>
      </c>
      <c r="O127" s="2">
        <v>0</v>
      </c>
    </row>
    <row r="128" spans="11:15">
      <c r="K128" s="2">
        <v>2200509</v>
      </c>
      <c r="L128" s="2" t="s">
        <v>435</v>
      </c>
      <c r="M128" s="118" t="str">
        <f t="shared" si="9"/>
        <v>      气象服务</v>
      </c>
      <c r="N128" s="2">
        <v>23</v>
      </c>
      <c r="O128" s="2">
        <v>0</v>
      </c>
    </row>
    <row r="129" spans="11:15">
      <c r="K129" s="2">
        <v>2200599</v>
      </c>
      <c r="L129" s="2" t="s">
        <v>436</v>
      </c>
      <c r="M129" s="118" t="str">
        <f t="shared" si="9"/>
        <v>      其他气象事务支出</v>
      </c>
      <c r="N129" s="2">
        <v>10</v>
      </c>
      <c r="O129" s="2">
        <v>0</v>
      </c>
    </row>
    <row r="130" spans="9:15">
      <c r="I130" s="103" t="s">
        <v>437</v>
      </c>
      <c r="M130" s="118" t="e">
        <f t="shared" si="9"/>
        <v>#N/A</v>
      </c>
      <c r="N130" s="2">
        <v>1111</v>
      </c>
      <c r="O130" s="2">
        <v>2</v>
      </c>
    </row>
    <row r="131" spans="10:15">
      <c r="J131" s="2" t="s">
        <v>438</v>
      </c>
      <c r="M131" s="118" t="e">
        <f t="shared" si="9"/>
        <v>#N/A</v>
      </c>
      <c r="N131" s="2">
        <v>700</v>
      </c>
      <c r="O131" s="2">
        <v>2</v>
      </c>
    </row>
    <row r="132" spans="11:15">
      <c r="K132" s="2">
        <v>2210199</v>
      </c>
      <c r="L132" s="2" t="s">
        <v>441</v>
      </c>
      <c r="M132" s="118" t="str">
        <f t="shared" si="9"/>
        <v>      其他保障性安居工程支出</v>
      </c>
      <c r="N132" s="2">
        <v>700</v>
      </c>
      <c r="O132" s="2">
        <v>2</v>
      </c>
    </row>
    <row r="133" spans="10:15">
      <c r="J133" s="2" t="s">
        <v>442</v>
      </c>
      <c r="M133" s="118" t="e">
        <f t="shared" si="9"/>
        <v>#N/A</v>
      </c>
      <c r="N133" s="2">
        <v>411</v>
      </c>
      <c r="O133" s="2">
        <v>0</v>
      </c>
    </row>
    <row r="134" spans="11:15">
      <c r="K134" s="2">
        <v>2210201</v>
      </c>
      <c r="L134" s="2" t="s">
        <v>445</v>
      </c>
      <c r="M134" s="118" t="str">
        <f t="shared" si="9"/>
        <v>      住房公积金</v>
      </c>
      <c r="N134" s="2">
        <v>411</v>
      </c>
      <c r="O134" s="2">
        <v>0</v>
      </c>
    </row>
    <row r="135" spans="9:15">
      <c r="I135" s="103" t="s">
        <v>446</v>
      </c>
      <c r="M135" s="118" t="e">
        <f t="shared" si="9"/>
        <v>#N/A</v>
      </c>
      <c r="N135" s="2">
        <v>1540</v>
      </c>
      <c r="O135" s="2">
        <v>29</v>
      </c>
    </row>
    <row r="136" spans="10:15">
      <c r="J136" s="2" t="s">
        <v>447</v>
      </c>
      <c r="M136" s="118" t="e">
        <f t="shared" si="9"/>
        <v>#N/A</v>
      </c>
      <c r="N136" s="2">
        <v>438</v>
      </c>
      <c r="O136" s="2">
        <v>29</v>
      </c>
    </row>
    <row r="137" spans="11:15">
      <c r="K137" s="2">
        <v>2240106</v>
      </c>
      <c r="L137" s="2" t="s">
        <v>450</v>
      </c>
      <c r="M137" s="118" t="str">
        <f t="shared" si="9"/>
        <v>安全监管</v>
      </c>
      <c r="N137" s="2">
        <v>328</v>
      </c>
      <c r="O137" s="2">
        <v>3</v>
      </c>
    </row>
    <row r="138" spans="11:15">
      <c r="K138" s="2">
        <v>2240109</v>
      </c>
      <c r="L138" s="2" t="s">
        <v>451</v>
      </c>
      <c r="M138" s="118" t="str">
        <f t="shared" si="9"/>
        <v>应急管理</v>
      </c>
      <c r="N138" s="2">
        <v>110</v>
      </c>
      <c r="O138" s="2">
        <v>0</v>
      </c>
    </row>
    <row r="139" spans="11:15">
      <c r="K139" s="2">
        <v>2240199</v>
      </c>
      <c r="L139" s="2" t="s">
        <v>452</v>
      </c>
      <c r="M139" s="118" t="str">
        <f t="shared" si="9"/>
        <v>其他应急管理支出</v>
      </c>
      <c r="N139" s="2">
        <v>0</v>
      </c>
      <c r="O139" s="2">
        <v>26</v>
      </c>
    </row>
    <row r="140" spans="10:15">
      <c r="J140" s="2" t="s">
        <v>453</v>
      </c>
      <c r="M140" s="118" t="e">
        <f t="shared" si="9"/>
        <v>#N/A</v>
      </c>
      <c r="N140" s="2">
        <v>1102</v>
      </c>
      <c r="O140" s="2">
        <v>0</v>
      </c>
    </row>
    <row r="141" spans="11:15">
      <c r="K141" s="2">
        <v>2240201</v>
      </c>
      <c r="L141" s="2" t="s">
        <v>456</v>
      </c>
      <c r="M141" s="118" t="str">
        <f t="shared" si="9"/>
        <v>行政运行</v>
      </c>
      <c r="N141" s="2">
        <v>904</v>
      </c>
      <c r="O141" s="2">
        <v>0</v>
      </c>
    </row>
    <row r="142" spans="11:15">
      <c r="K142" s="2">
        <v>2240204</v>
      </c>
      <c r="L142" s="2" t="s">
        <v>457</v>
      </c>
      <c r="M142" s="118" t="str">
        <f t="shared" si="9"/>
        <v>消防应急救援</v>
      </c>
      <c r="N142" s="2">
        <v>198</v>
      </c>
      <c r="O142" s="2">
        <v>0</v>
      </c>
    </row>
    <row r="143" spans="9:15">
      <c r="I143" s="103" t="s">
        <v>458</v>
      </c>
      <c r="M143" s="118" t="e">
        <f t="shared" si="9"/>
        <v>#N/A</v>
      </c>
      <c r="N143" s="2">
        <v>800</v>
      </c>
      <c r="O143" s="2">
        <v>0</v>
      </c>
    </row>
    <row r="144" spans="10:15">
      <c r="J144" s="2" t="s">
        <v>458</v>
      </c>
      <c r="M144" s="118" t="e">
        <f t="shared" si="9"/>
        <v>#N/A</v>
      </c>
      <c r="N144" s="2">
        <v>800</v>
      </c>
      <c r="O144" s="2">
        <v>0</v>
      </c>
    </row>
    <row r="145" spans="11:15">
      <c r="K145" s="2">
        <v>227</v>
      </c>
      <c r="L145" s="2" t="s">
        <v>459</v>
      </c>
      <c r="M145" s="118" t="str">
        <f t="shared" si="9"/>
        <v>  预备费</v>
      </c>
      <c r="N145" s="2">
        <v>800</v>
      </c>
      <c r="O145" s="2">
        <v>0</v>
      </c>
    </row>
    <row r="146" spans="9:15">
      <c r="I146" s="103" t="s">
        <v>460</v>
      </c>
      <c r="M146" s="118" t="e">
        <f t="shared" si="9"/>
        <v>#N/A</v>
      </c>
      <c r="N146" s="2">
        <v>5700</v>
      </c>
      <c r="O146" s="2">
        <v>0</v>
      </c>
    </row>
    <row r="147" spans="10:15">
      <c r="J147" s="2" t="s">
        <v>461</v>
      </c>
      <c r="M147" s="118" t="e">
        <f t="shared" si="9"/>
        <v>#N/A</v>
      </c>
      <c r="N147" s="2">
        <v>5700</v>
      </c>
      <c r="O147" s="2">
        <v>0</v>
      </c>
    </row>
    <row r="148" spans="11:15">
      <c r="K148" s="2">
        <v>2299999</v>
      </c>
      <c r="L148" s="2" t="s">
        <v>464</v>
      </c>
      <c r="M148" s="118" t="str">
        <f t="shared" si="9"/>
        <v>       其他支出</v>
      </c>
      <c r="N148" s="2">
        <v>5700</v>
      </c>
      <c r="O148" s="2">
        <v>0</v>
      </c>
    </row>
    <row r="149" spans="9:15">
      <c r="I149" s="103" t="s">
        <v>465</v>
      </c>
      <c r="M149" s="118" t="e">
        <f t="shared" si="9"/>
        <v>#N/A</v>
      </c>
      <c r="N149" s="2">
        <v>3817</v>
      </c>
      <c r="O149" s="2">
        <v>0</v>
      </c>
    </row>
    <row r="150" spans="10:15">
      <c r="J150" s="2" t="s">
        <v>466</v>
      </c>
      <c r="M150" s="118" t="e">
        <f t="shared" si="9"/>
        <v>#N/A</v>
      </c>
      <c r="N150" s="2">
        <v>3817</v>
      </c>
      <c r="O150" s="2">
        <v>0</v>
      </c>
    </row>
    <row r="151" spans="11:15">
      <c r="K151" s="2">
        <v>2320399</v>
      </c>
      <c r="L151" s="2" t="s">
        <v>469</v>
      </c>
      <c r="M151" s="118" t="str">
        <f t="shared" si="9"/>
        <v>     地方政府其他一般债务付息支出</v>
      </c>
      <c r="N151" s="2">
        <v>3817</v>
      </c>
      <c r="O151" s="2">
        <v>0</v>
      </c>
    </row>
    <row r="152" spans="9:15">
      <c r="I152" s="103" t="s">
        <v>470</v>
      </c>
      <c r="M152" s="118" t="e">
        <f t="shared" si="9"/>
        <v>#N/A</v>
      </c>
      <c r="N152" s="2">
        <v>72616</v>
      </c>
      <c r="O152" s="2">
        <v>12786</v>
      </c>
    </row>
  </sheetData>
  <autoFilter xmlns:etc="http://www.wps.cn/officeDocument/2017/etCustomData" ref="C5:HL152" etc:filterBottomFollowUsedRange="0">
    <extLst/>
  </autoFilter>
  <mergeCells count="6">
    <mergeCell ref="C1:G1"/>
    <mergeCell ref="E3:G3"/>
    <mergeCell ref="F4:G4"/>
    <mergeCell ref="C3:C5"/>
    <mergeCell ref="D3:D5"/>
    <mergeCell ref="E4:E5"/>
  </mergeCells>
  <pageMargins left="0.700694444444445" right="0.700694444444445" top="0.751388888888889" bottom="0.751388888888889" header="0.298611111111111" footer="0.298611111111111"/>
  <pageSetup paperSize="9"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opLeftCell="A5" workbookViewId="0">
      <selection activeCell="A1" sqref="A1:G6"/>
    </sheetView>
  </sheetViews>
  <sheetFormatPr defaultColWidth="8.8" defaultRowHeight="14.25" outlineLevelRow="5" outlineLevelCol="6"/>
  <cols>
    <col min="1" max="1" width="11.75" style="2" customWidth="1"/>
    <col min="2" max="7" width="11.375" style="2" customWidth="1"/>
    <col min="8" max="16384" width="8.8" style="2"/>
  </cols>
  <sheetData>
    <row r="1" s="18" customFormat="1" ht="30" customHeight="1" spans="1:7">
      <c r="A1" s="5" t="s">
        <v>566</v>
      </c>
      <c r="B1" s="5"/>
      <c r="C1" s="5"/>
      <c r="D1" s="5"/>
      <c r="E1" s="5"/>
      <c r="F1" s="5"/>
      <c r="G1" s="5"/>
    </row>
    <row r="2" s="4" customFormat="1" ht="19.5" customHeight="1" spans="1:7">
      <c r="A2" s="41"/>
      <c r="B2" s="41"/>
      <c r="C2" s="41"/>
      <c r="D2" s="41"/>
      <c r="E2" s="41"/>
      <c r="F2" s="41"/>
      <c r="G2" s="42" t="s">
        <v>200</v>
      </c>
    </row>
    <row r="3" s="4" customFormat="1" ht="36" customHeight="1" spans="1:7">
      <c r="A3" s="24" t="s">
        <v>201</v>
      </c>
      <c r="B3" s="93" t="s">
        <v>567</v>
      </c>
      <c r="C3" s="93"/>
      <c r="D3" s="93"/>
      <c r="E3" s="93" t="s">
        <v>568</v>
      </c>
      <c r="F3" s="93"/>
      <c r="G3" s="81"/>
    </row>
    <row r="4" s="4" customFormat="1" ht="36" customHeight="1" spans="1:7">
      <c r="A4" s="94"/>
      <c r="B4" s="95" t="s">
        <v>204</v>
      </c>
      <c r="C4" s="95" t="s">
        <v>205</v>
      </c>
      <c r="D4" s="95" t="s">
        <v>206</v>
      </c>
      <c r="E4" s="95" t="s">
        <v>204</v>
      </c>
      <c r="F4" s="95" t="s">
        <v>205</v>
      </c>
      <c r="G4" s="96" t="s">
        <v>206</v>
      </c>
    </row>
    <row r="5" s="4" customFormat="1" ht="36" customHeight="1" spans="1:7">
      <c r="A5" s="97" t="s">
        <v>207</v>
      </c>
      <c r="B5" s="98">
        <f>C5+D5</f>
        <v>167.81</v>
      </c>
      <c r="C5" s="98">
        <v>16.25</v>
      </c>
      <c r="D5" s="98">
        <v>151.56</v>
      </c>
      <c r="E5" s="98">
        <f>F5+G5</f>
        <v>166.42</v>
      </c>
      <c r="F5" s="98">
        <v>15.39</v>
      </c>
      <c r="G5" s="99">
        <v>151.03</v>
      </c>
    </row>
    <row r="6" s="20" customFormat="1" ht="29" customHeight="1" spans="1:7">
      <c r="A6" s="92" t="s">
        <v>208</v>
      </c>
      <c r="B6" s="92"/>
      <c r="C6" s="92"/>
      <c r="D6" s="92"/>
      <c r="E6" s="92"/>
      <c r="F6" s="92"/>
      <c r="G6" s="92"/>
    </row>
  </sheetData>
  <mergeCells count="4">
    <mergeCell ref="A1:G1"/>
    <mergeCell ref="B3:D3"/>
    <mergeCell ref="E3:G3"/>
    <mergeCell ref="A6:G6"/>
  </mergeCells>
  <pageMargins left="0.786805555555556" right="0.786805555555556" top="0.786805555555556" bottom="0.786805555555556" header="0.196527777777778" footer="0.314583333333333"/>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F85"/>
  <sheetViews>
    <sheetView zoomScale="115" zoomScaleNormal="115" workbookViewId="0">
      <selection activeCell="F17" sqref="F17"/>
    </sheetView>
  </sheetViews>
  <sheetFormatPr defaultColWidth="9" defaultRowHeight="15.75" outlineLevelCol="5"/>
  <cols>
    <col min="1" max="1" width="29.625" style="243" customWidth="1"/>
    <col min="2" max="2" width="10.625" style="243" customWidth="1"/>
    <col min="3" max="3" width="27.875" style="243" customWidth="1"/>
    <col min="4" max="4" width="10.625" style="243" customWidth="1"/>
    <col min="5" max="5" width="14.5" style="243" customWidth="1"/>
    <col min="6" max="16384" width="9" style="243"/>
  </cols>
  <sheetData>
    <row r="1" s="18" customFormat="1" ht="30" customHeight="1" spans="1:4">
      <c r="A1" s="104" t="s">
        <v>84</v>
      </c>
      <c r="B1" s="104"/>
      <c r="C1" s="104"/>
      <c r="D1" s="104"/>
    </row>
    <row r="2" s="4" customFormat="1" ht="20.1" customHeight="1" spans="1:4">
      <c r="A2" s="221"/>
      <c r="B2" s="343"/>
      <c r="C2" s="221"/>
      <c r="D2" s="112" t="s">
        <v>1</v>
      </c>
    </row>
    <row r="3" s="4" customFormat="1" ht="30" customHeight="1" spans="1:4">
      <c r="A3" s="344" t="s">
        <v>85</v>
      </c>
      <c r="B3" s="345"/>
      <c r="C3" s="345" t="s">
        <v>86</v>
      </c>
      <c r="D3" s="346"/>
    </row>
    <row r="4" s="4" customFormat="1" ht="30" customHeight="1" spans="1:4">
      <c r="A4" s="451" t="s">
        <v>87</v>
      </c>
      <c r="B4" s="452" t="s">
        <v>88</v>
      </c>
      <c r="C4" s="452" t="s">
        <v>87</v>
      </c>
      <c r="D4" s="453" t="s">
        <v>88</v>
      </c>
    </row>
    <row r="5" s="4" customFormat="1" ht="28.25" customHeight="1" spans="1:4">
      <c r="A5" s="351" t="s">
        <v>89</v>
      </c>
      <c r="B5" s="228">
        <f>'25一般公共预算收入执行'!C28</f>
        <v>37244</v>
      </c>
      <c r="C5" s="352" t="s">
        <v>90</v>
      </c>
      <c r="D5" s="353">
        <f>SUM(D6:D8)</f>
        <v>62084</v>
      </c>
    </row>
    <row r="6" s="4" customFormat="1" ht="28.25" customHeight="1" spans="1:4">
      <c r="A6" s="251" t="s">
        <v>91</v>
      </c>
      <c r="B6" s="228">
        <f>B7+B11+B19+B20</f>
        <v>57978</v>
      </c>
      <c r="C6" s="352" t="s">
        <v>92</v>
      </c>
      <c r="D6" s="353">
        <v>56059</v>
      </c>
    </row>
    <row r="7" s="4" customFormat="1" ht="28.25" customHeight="1" spans="1:4">
      <c r="A7" s="251" t="s">
        <v>93</v>
      </c>
      <c r="B7" s="228">
        <f>SUM(B8:B10)</f>
        <v>14949</v>
      </c>
      <c r="C7" s="352" t="s">
        <v>94</v>
      </c>
      <c r="D7" s="353">
        <v>6025</v>
      </c>
    </row>
    <row r="8" s="4" customFormat="1" ht="28.25" customHeight="1" spans="1:4">
      <c r="A8" s="251" t="s">
        <v>95</v>
      </c>
      <c r="B8" s="228">
        <v>6230</v>
      </c>
      <c r="C8" s="352" t="s">
        <v>96</v>
      </c>
      <c r="D8" s="353"/>
    </row>
    <row r="9" s="4" customFormat="1" ht="28.25" customHeight="1" spans="1:4">
      <c r="A9" s="251" t="s">
        <v>97</v>
      </c>
      <c r="B9" s="228">
        <v>101</v>
      </c>
      <c r="C9" s="352" t="s">
        <v>98</v>
      </c>
      <c r="D9" s="353">
        <f>SUM(D10:D12)</f>
        <v>35320</v>
      </c>
    </row>
    <row r="10" s="4" customFormat="1" ht="28.25" customHeight="1" spans="1:4">
      <c r="A10" s="251" t="s">
        <v>99</v>
      </c>
      <c r="B10" s="228">
        <v>8618</v>
      </c>
      <c r="C10" s="352" t="s">
        <v>100</v>
      </c>
      <c r="D10" s="353">
        <v>6480</v>
      </c>
    </row>
    <row r="11" s="4" customFormat="1" ht="28.25" customHeight="1" spans="1:4">
      <c r="A11" s="251" t="s">
        <v>101</v>
      </c>
      <c r="B11" s="228">
        <f>SUM(B12:B18)</f>
        <v>1739</v>
      </c>
      <c r="C11" s="352" t="s">
        <v>102</v>
      </c>
      <c r="D11" s="353">
        <v>28840</v>
      </c>
    </row>
    <row r="12" s="4" customFormat="1" ht="28.25" customHeight="1" spans="1:4">
      <c r="A12" s="251" t="s">
        <v>103</v>
      </c>
      <c r="B12" s="228">
        <v>0</v>
      </c>
      <c r="C12" s="352" t="s">
        <v>104</v>
      </c>
      <c r="D12" s="353">
        <v>0</v>
      </c>
    </row>
    <row r="13" s="4" customFormat="1" ht="28.25" customHeight="1" spans="1:4">
      <c r="A13" s="251" t="s">
        <v>105</v>
      </c>
      <c r="B13" s="228">
        <v>522</v>
      </c>
      <c r="C13" s="355" t="s">
        <v>106</v>
      </c>
      <c r="D13" s="353">
        <v>8612</v>
      </c>
    </row>
    <row r="14" s="4" customFormat="1" ht="28.25" customHeight="1" spans="1:4">
      <c r="A14" s="251" t="s">
        <v>107</v>
      </c>
      <c r="B14" s="228">
        <v>0</v>
      </c>
      <c r="C14" s="356" t="s">
        <v>108</v>
      </c>
      <c r="D14" s="353"/>
    </row>
    <row r="15" s="4" customFormat="1" ht="28.25" customHeight="1" spans="1:4">
      <c r="A15" s="251" t="s">
        <v>109</v>
      </c>
      <c r="B15" s="228">
        <v>120</v>
      </c>
      <c r="C15" s="355" t="s">
        <v>110</v>
      </c>
      <c r="D15" s="353">
        <v>15416</v>
      </c>
    </row>
    <row r="16" s="4" customFormat="1" ht="28.25" customHeight="1" spans="1:4">
      <c r="A16" s="251" t="s">
        <v>111</v>
      </c>
      <c r="B16" s="228"/>
      <c r="C16" s="454"/>
      <c r="D16" s="455"/>
    </row>
    <row r="17" s="4" customFormat="1" ht="28.25" customHeight="1" spans="1:4">
      <c r="A17" s="251" t="s">
        <v>112</v>
      </c>
      <c r="B17" s="228">
        <v>824</v>
      </c>
      <c r="C17" s="456"/>
      <c r="D17" s="353"/>
    </row>
    <row r="18" s="4" customFormat="1" ht="28.25" customHeight="1" spans="1:4">
      <c r="A18" s="251" t="s">
        <v>113</v>
      </c>
      <c r="B18" s="228">
        <v>273</v>
      </c>
      <c r="C18" s="356"/>
      <c r="D18" s="353"/>
    </row>
    <row r="19" s="4" customFormat="1" ht="28.25" customHeight="1" spans="1:4">
      <c r="A19" s="251" t="s">
        <v>114</v>
      </c>
      <c r="B19" s="228">
        <v>41290</v>
      </c>
      <c r="C19" s="356"/>
      <c r="D19" s="353"/>
    </row>
    <row r="20" s="4" customFormat="1" ht="28.25" customHeight="1" spans="1:4">
      <c r="A20" s="251" t="s">
        <v>115</v>
      </c>
      <c r="B20" s="228"/>
      <c r="C20" s="356"/>
      <c r="D20" s="353"/>
    </row>
    <row r="21" s="4" customFormat="1" ht="28.25" customHeight="1" spans="1:4">
      <c r="A21" s="251" t="s">
        <v>116</v>
      </c>
      <c r="B21" s="228">
        <v>0</v>
      </c>
      <c r="C21" s="356"/>
      <c r="D21" s="353"/>
    </row>
    <row r="22" s="4" customFormat="1" ht="28.25" customHeight="1" spans="1:4">
      <c r="A22" s="251" t="s">
        <v>117</v>
      </c>
      <c r="B22" s="228">
        <v>0</v>
      </c>
      <c r="C22" s="356"/>
      <c r="D22" s="353"/>
    </row>
    <row r="23" s="4" customFormat="1" ht="28.25" customHeight="1" spans="1:4">
      <c r="A23" s="251" t="s">
        <v>118</v>
      </c>
      <c r="B23" s="228">
        <v>12121</v>
      </c>
      <c r="C23" s="356"/>
      <c r="D23" s="353"/>
    </row>
    <row r="24" s="4" customFormat="1" ht="28.25" customHeight="1" spans="1:4">
      <c r="A24" s="251" t="s">
        <v>119</v>
      </c>
      <c r="B24" s="228">
        <v>14089</v>
      </c>
      <c r="C24" s="356"/>
      <c r="D24" s="353"/>
    </row>
    <row r="25" s="4" customFormat="1" ht="28.25" customHeight="1" spans="1:6">
      <c r="A25" s="358" t="s">
        <v>120</v>
      </c>
      <c r="B25" s="239">
        <f>SUM(B5,B6,B22,B23,B24,B21)</f>
        <v>121432</v>
      </c>
      <c r="C25" s="359" t="s">
        <v>121</v>
      </c>
      <c r="D25" s="360">
        <f>+D5+D9+D13+D14+D15</f>
        <v>121432</v>
      </c>
      <c r="F25" s="362"/>
    </row>
    <row r="26" s="4" customFormat="1" ht="12.75" spans="4:4">
      <c r="D26" s="362"/>
    </row>
    <row r="27" s="4" customFormat="1" ht="12.75"/>
    <row r="28" s="4" customFormat="1" ht="12.75" spans="2:4">
      <c r="B28" s="361"/>
      <c r="D28" s="4">
        <f>B25-D25</f>
        <v>0</v>
      </c>
    </row>
    <row r="29" s="4" customFormat="1" ht="12.75"/>
    <row r="30" s="4" customFormat="1" ht="12.75"/>
    <row r="31" s="4" customFormat="1" ht="12.75"/>
    <row r="32" s="4" customFormat="1" ht="12.75"/>
    <row r="33" s="4" customFormat="1" ht="12.75"/>
    <row r="34" s="4" customFormat="1" ht="12.75"/>
    <row r="35" s="4" customFormat="1" ht="12.75"/>
    <row r="36" s="4" customFormat="1" ht="12.75"/>
    <row r="37" s="4" customFormat="1" ht="12.75"/>
    <row r="38" s="4" customFormat="1" ht="12.75"/>
    <row r="39" s="4" customFormat="1" ht="12.75"/>
    <row r="40" s="4" customFormat="1" ht="12.75"/>
    <row r="41" s="4" customFormat="1" ht="12.75"/>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sheetData>
  <mergeCells count="3">
    <mergeCell ref="A1:D1"/>
    <mergeCell ref="A3:B3"/>
    <mergeCell ref="C3:D3"/>
  </mergeCells>
  <printOptions horizontalCentered="1"/>
  <pageMargins left="0.78740157480315" right="0.78740157480315" top="0.78740157480315" bottom="0.78740157480315" header="0.196850393700787" footer="0.31496062992126"/>
  <pageSetup paperSize="9" firstPageNumber="8" orientation="portrait" blackAndWhite="1" useFirstPageNumber="1"/>
  <headerFooter alignWithMargins="0" scaleWithDoc="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zoomScale="115" zoomScaleNormal="115" topLeftCell="A7" workbookViewId="0">
      <selection activeCell="I20" sqref="I20"/>
    </sheetView>
  </sheetViews>
  <sheetFormatPr defaultColWidth="8.8" defaultRowHeight="14.25" outlineLevelCol="1"/>
  <cols>
    <col min="1" max="1" width="52.8166666666667" style="2" customWidth="1"/>
    <col min="2" max="2" width="26.1" style="2" customWidth="1"/>
    <col min="3" max="16384" width="8.8" style="2"/>
  </cols>
  <sheetData>
    <row r="1" s="18" customFormat="1" ht="30" customHeight="1" spans="1:2">
      <c r="A1" s="5" t="s">
        <v>569</v>
      </c>
      <c r="B1" s="5"/>
    </row>
    <row r="2" s="4" customFormat="1" ht="19.5" customHeight="1" spans="1:2">
      <c r="A2" s="41"/>
      <c r="B2" s="42" t="s">
        <v>200</v>
      </c>
    </row>
    <row r="3" s="4" customFormat="1" ht="30" customHeight="1" spans="1:2">
      <c r="A3" s="24" t="s">
        <v>201</v>
      </c>
      <c r="B3" s="26" t="s">
        <v>210</v>
      </c>
    </row>
    <row r="4" s="4" customFormat="1" ht="25.2" customHeight="1" spans="1:2">
      <c r="A4" s="87" t="s">
        <v>570</v>
      </c>
      <c r="B4" s="88">
        <f>B5+B6</f>
        <v>166.42</v>
      </c>
    </row>
    <row r="5" s="20" customFormat="1" ht="25.2" customHeight="1" spans="1:2">
      <c r="A5" s="63" t="s">
        <v>212</v>
      </c>
      <c r="B5" s="89">
        <v>15.39</v>
      </c>
    </row>
    <row r="6" s="20" customFormat="1" ht="25.2" customHeight="1" spans="1:2">
      <c r="A6" s="63" t="s">
        <v>213</v>
      </c>
      <c r="B6" s="89">
        <v>151.03</v>
      </c>
    </row>
    <row r="7" s="20" customFormat="1" ht="25.2" customHeight="1" spans="1:2">
      <c r="A7" s="90" t="s">
        <v>571</v>
      </c>
      <c r="B7" s="88">
        <f>B8+B9</f>
        <v>167.81</v>
      </c>
    </row>
    <row r="8" s="20" customFormat="1" ht="25.2" customHeight="1" spans="1:2">
      <c r="A8" s="63" t="s">
        <v>212</v>
      </c>
      <c r="B8" s="89">
        <v>16.25</v>
      </c>
    </row>
    <row r="9" s="20" customFormat="1" ht="25.2" customHeight="1" spans="1:2">
      <c r="A9" s="63" t="s">
        <v>213</v>
      </c>
      <c r="B9" s="89">
        <v>151.56</v>
      </c>
    </row>
    <row r="10" s="20" customFormat="1" ht="25.2" customHeight="1" spans="1:2">
      <c r="A10" s="90" t="s">
        <v>572</v>
      </c>
      <c r="B10" s="89">
        <f>SUM(B11:B15)</f>
        <v>0</v>
      </c>
    </row>
    <row r="11" s="20" customFormat="1" ht="25.2" customHeight="1" spans="1:2">
      <c r="A11" s="63" t="s">
        <v>216</v>
      </c>
      <c r="B11" s="89"/>
    </row>
    <row r="12" s="20" customFormat="1" ht="25.2" customHeight="1" spans="1:2">
      <c r="A12" s="63" t="s">
        <v>217</v>
      </c>
      <c r="B12" s="89"/>
    </row>
    <row r="13" s="20" customFormat="1" ht="25.2" customHeight="1" spans="1:2">
      <c r="A13" s="63" t="s">
        <v>218</v>
      </c>
      <c r="B13" s="89"/>
    </row>
    <row r="14" s="20" customFormat="1" ht="25.2" customHeight="1" spans="1:2">
      <c r="A14" s="63" t="s">
        <v>219</v>
      </c>
      <c r="B14" s="89"/>
    </row>
    <row r="15" s="20" customFormat="1" ht="25.2" customHeight="1" spans="1:2">
      <c r="A15" s="63" t="s">
        <v>220</v>
      </c>
      <c r="B15" s="89"/>
    </row>
    <row r="16" s="20" customFormat="1" ht="25.2" customHeight="1" spans="1:2">
      <c r="A16" s="90" t="s">
        <v>573</v>
      </c>
      <c r="B16" s="88">
        <f>B17+B18</f>
        <v>0.65</v>
      </c>
    </row>
    <row r="17" s="20" customFormat="1" ht="25.2" customHeight="1" spans="1:2">
      <c r="A17" s="63" t="s">
        <v>212</v>
      </c>
      <c r="B17" s="89">
        <v>0.02</v>
      </c>
    </row>
    <row r="18" s="20" customFormat="1" ht="25.2" customHeight="1" spans="1:2">
      <c r="A18" s="63" t="s">
        <v>213</v>
      </c>
      <c r="B18" s="89">
        <v>0.63</v>
      </c>
    </row>
    <row r="19" s="20" customFormat="1" ht="25.2" customHeight="1" spans="1:2">
      <c r="A19" s="90" t="s">
        <v>574</v>
      </c>
      <c r="B19" s="88">
        <f>B20+B21</f>
        <v>5</v>
      </c>
    </row>
    <row r="20" s="20" customFormat="1" ht="25.2" customHeight="1" spans="1:2">
      <c r="A20" s="63" t="s">
        <v>212</v>
      </c>
      <c r="B20" s="89">
        <v>0.38</v>
      </c>
    </row>
    <row r="21" s="20" customFormat="1" ht="25.2" customHeight="1" spans="1:2">
      <c r="A21" s="63" t="s">
        <v>213</v>
      </c>
      <c r="B21" s="89">
        <v>4.62</v>
      </c>
    </row>
    <row r="22" s="20" customFormat="1" ht="25.2" customHeight="1" spans="1:2">
      <c r="A22" s="90" t="s">
        <v>575</v>
      </c>
      <c r="B22" s="88">
        <f>B23+B24</f>
        <v>166.42</v>
      </c>
    </row>
    <row r="23" s="20" customFormat="1" ht="25.2" customHeight="1" spans="1:2">
      <c r="A23" s="63" t="s">
        <v>212</v>
      </c>
      <c r="B23" s="89">
        <v>15.39</v>
      </c>
    </row>
    <row r="24" s="20" customFormat="1" ht="25.2" customHeight="1" spans="1:2">
      <c r="A24" s="63" t="s">
        <v>213</v>
      </c>
      <c r="B24" s="89">
        <v>151.03</v>
      </c>
    </row>
    <row r="25" s="20" customFormat="1" ht="25.2" customHeight="1" spans="1:2">
      <c r="A25" s="90" t="s">
        <v>576</v>
      </c>
      <c r="B25" s="88">
        <f>B26+B27</f>
        <v>167.81</v>
      </c>
    </row>
    <row r="26" s="20" customFormat="1" ht="25.2" customHeight="1" spans="1:2">
      <c r="A26" s="63" t="s">
        <v>212</v>
      </c>
      <c r="B26" s="89">
        <v>16.25</v>
      </c>
    </row>
    <row r="27" s="20" customFormat="1" ht="25.2" customHeight="1" spans="1:2">
      <c r="A27" s="64" t="s">
        <v>213</v>
      </c>
      <c r="B27" s="91">
        <v>151.56</v>
      </c>
    </row>
    <row r="28" s="20" customFormat="1" ht="25.2" customHeight="1" spans="1:2">
      <c r="A28" s="92" t="s">
        <v>208</v>
      </c>
      <c r="B28" s="92"/>
    </row>
  </sheetData>
  <mergeCells count="2">
    <mergeCell ref="A1:B1"/>
    <mergeCell ref="A28:B28"/>
  </mergeCells>
  <pageMargins left="0.786805555555556" right="0.786805555555556" top="0.786805555555556" bottom="0.786805555555556" header="0.196527777777778" footer="0.314583333333333"/>
  <pageSetup paperSize="9"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E8"/>
  <sheetViews>
    <sheetView tabSelected="1" workbookViewId="0">
      <selection activeCell="J7" sqref="J7"/>
    </sheetView>
  </sheetViews>
  <sheetFormatPr defaultColWidth="8.8" defaultRowHeight="14.25" outlineLevelRow="7" outlineLevelCol="4"/>
  <cols>
    <col min="1" max="1" width="44.9" style="80" customWidth="1"/>
    <col min="2" max="2" width="31.3" style="2" customWidth="1"/>
    <col min="3" max="3" width="8.8" style="2"/>
    <col min="4" max="4" width="8.8" style="2" hidden="1" customWidth="1"/>
    <col min="5" max="5" width="12.625" style="2" hidden="1" customWidth="1"/>
    <col min="6" max="16384" width="8.8" style="2"/>
  </cols>
  <sheetData>
    <row r="1" s="18" customFormat="1" ht="30" customHeight="1" spans="1:2">
      <c r="A1" s="5" t="s">
        <v>577</v>
      </c>
      <c r="B1" s="5"/>
    </row>
    <row r="2" s="4" customFormat="1" ht="19.5" customHeight="1" spans="1:2">
      <c r="A2" s="41"/>
      <c r="B2" s="42" t="s">
        <v>1</v>
      </c>
    </row>
    <row r="3" s="4" customFormat="1" ht="36" customHeight="1" spans="1:2">
      <c r="A3" s="24" t="s">
        <v>148</v>
      </c>
      <c r="B3" s="81" t="s">
        <v>234</v>
      </c>
    </row>
    <row r="4" s="4" customFormat="1" ht="30" customHeight="1" spans="1:5">
      <c r="A4" s="82" t="s">
        <v>578</v>
      </c>
      <c r="B4" s="83">
        <v>10</v>
      </c>
      <c r="D4" s="4">
        <v>13</v>
      </c>
      <c r="E4" s="84">
        <f>(D4-B4)/D4</f>
        <v>0.2308</v>
      </c>
    </row>
    <row r="5" s="4" customFormat="1" ht="30" customHeight="1" spans="1:5">
      <c r="A5" s="82" t="s">
        <v>579</v>
      </c>
      <c r="B5" s="83">
        <v>0</v>
      </c>
      <c r="E5" s="84" t="e">
        <f>(D5-B5)/D5</f>
        <v>#DIV/0!</v>
      </c>
    </row>
    <row r="6" s="4" customFormat="1" ht="30" customHeight="1" spans="1:5">
      <c r="A6" s="82" t="s">
        <v>580</v>
      </c>
      <c r="B6" s="83">
        <v>175</v>
      </c>
      <c r="D6" s="4">
        <v>178</v>
      </c>
      <c r="E6" s="84">
        <f>(D6-B6)/D6</f>
        <v>0.0169</v>
      </c>
    </row>
    <row r="7" s="4" customFormat="1" ht="30" customHeight="1" spans="1:5">
      <c r="A7" s="82" t="s">
        <v>581</v>
      </c>
      <c r="B7" s="83">
        <v>32</v>
      </c>
      <c r="D7" s="4">
        <v>69</v>
      </c>
      <c r="E7" s="84">
        <f>(D7-B7)/D7</f>
        <v>0.5362</v>
      </c>
    </row>
    <row r="8" s="4" customFormat="1" ht="30" customHeight="1" spans="1:5">
      <c r="A8" s="85" t="s">
        <v>493</v>
      </c>
      <c r="B8" s="86">
        <f>SUM(B4:B7)</f>
        <v>217</v>
      </c>
      <c r="D8" s="4">
        <f>SUM(D4:D7)</f>
        <v>260</v>
      </c>
      <c r="E8" s="84">
        <f>(D8-B8)/D8</f>
        <v>0.1654</v>
      </c>
    </row>
  </sheetData>
  <mergeCells count="1">
    <mergeCell ref="A1:B1"/>
  </mergeCells>
  <pageMargins left="0.786805555555556" right="0.786805555555556" top="0.786805555555556" bottom="0.786805555555556" header="0.196527777777778" footer="0.314583333333333"/>
  <pageSetup paperSize="9"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E19"/>
  <sheetViews>
    <sheetView topLeftCell="B1" workbookViewId="0">
      <selection activeCell="L12" sqref="L12"/>
    </sheetView>
  </sheetViews>
  <sheetFormatPr defaultColWidth="8.8" defaultRowHeight="14.25" outlineLevelCol="4"/>
  <cols>
    <col min="1" max="1" width="8.8" style="2" hidden="1" customWidth="1"/>
    <col min="2" max="2" width="30.7" style="1" customWidth="1"/>
    <col min="3" max="4" width="15.7" style="2" customWidth="1"/>
    <col min="5" max="5" width="15.7" style="1" customWidth="1"/>
    <col min="6" max="16384" width="8.8" style="2"/>
  </cols>
  <sheetData>
    <row r="1" ht="30" customHeight="1" spans="2:5">
      <c r="B1" s="5" t="s">
        <v>582</v>
      </c>
      <c r="C1" s="5"/>
      <c r="D1" s="5"/>
      <c r="E1" s="5"/>
    </row>
    <row r="2" ht="19.5" customHeight="1" spans="2:5">
      <c r="B2" s="41"/>
      <c r="C2" s="41"/>
      <c r="E2" s="42" t="s">
        <v>1</v>
      </c>
    </row>
    <row r="3" ht="30" customHeight="1" spans="1:5">
      <c r="A3" s="67" t="s">
        <v>55</v>
      </c>
      <c r="B3" s="68" t="s">
        <v>583</v>
      </c>
      <c r="C3" s="69" t="s">
        <v>204</v>
      </c>
      <c r="D3" s="69" t="s">
        <v>584</v>
      </c>
      <c r="E3" s="70" t="s">
        <v>585</v>
      </c>
    </row>
    <row r="4" s="20" customFormat="1" ht="37" customHeight="1" spans="1:5">
      <c r="A4" s="71" t="s">
        <v>586</v>
      </c>
      <c r="B4" s="72" t="s">
        <v>587</v>
      </c>
      <c r="C4" s="73">
        <f>SUM(D4:E4)</f>
        <v>65639</v>
      </c>
      <c r="D4" s="74"/>
      <c r="E4" s="75">
        <v>65639</v>
      </c>
    </row>
    <row r="5" s="20" customFormat="1" ht="37" customHeight="1" spans="1:5">
      <c r="A5" s="71" t="s">
        <v>588</v>
      </c>
      <c r="B5" s="72" t="s">
        <v>589</v>
      </c>
      <c r="C5" s="73">
        <f t="shared" ref="C5:C20" si="0">SUM(D5:E5)</f>
        <v>39741</v>
      </c>
      <c r="D5" s="74">
        <v>495</v>
      </c>
      <c r="E5" s="75">
        <v>39246</v>
      </c>
    </row>
    <row r="6" s="20" customFormat="1" ht="37" customHeight="1" spans="1:5">
      <c r="A6" s="71" t="s">
        <v>590</v>
      </c>
      <c r="B6" s="72" t="s">
        <v>591</v>
      </c>
      <c r="C6" s="73">
        <f t="shared" si="0"/>
        <v>11600</v>
      </c>
      <c r="D6" s="74">
        <v>633</v>
      </c>
      <c r="E6" s="75">
        <v>10967</v>
      </c>
    </row>
    <row r="7" s="20" customFormat="1" ht="37" customHeight="1" spans="1:5">
      <c r="A7" s="71" t="s">
        <v>592</v>
      </c>
      <c r="B7" s="72" t="s">
        <v>593</v>
      </c>
      <c r="C7" s="73">
        <f t="shared" si="0"/>
        <v>493</v>
      </c>
      <c r="D7" s="74">
        <v>332</v>
      </c>
      <c r="E7" s="75">
        <v>161</v>
      </c>
    </row>
    <row r="8" s="20" customFormat="1" ht="37" customHeight="1" spans="1:5">
      <c r="A8" s="71" t="s">
        <v>594</v>
      </c>
      <c r="B8" s="72" t="s">
        <v>595</v>
      </c>
      <c r="C8" s="73">
        <f t="shared" si="0"/>
        <v>1101</v>
      </c>
      <c r="D8" s="74"/>
      <c r="E8" s="75">
        <v>1101</v>
      </c>
    </row>
    <row r="9" s="20" customFormat="1" ht="37" customHeight="1" spans="1:5">
      <c r="A9" s="71" t="s">
        <v>596</v>
      </c>
      <c r="B9" s="72" t="s">
        <v>597</v>
      </c>
      <c r="C9" s="73">
        <f t="shared" si="0"/>
        <v>3000</v>
      </c>
      <c r="D9" s="74"/>
      <c r="E9" s="75">
        <v>3000</v>
      </c>
    </row>
    <row r="10" s="20" customFormat="1" ht="37" customHeight="1" spans="1:5">
      <c r="A10" s="71" t="s">
        <v>598</v>
      </c>
      <c r="B10" s="72" t="s">
        <v>599</v>
      </c>
      <c r="C10" s="73">
        <f t="shared" si="0"/>
        <v>23499</v>
      </c>
      <c r="D10" s="74">
        <v>579</v>
      </c>
      <c r="E10" s="75">
        <v>22920</v>
      </c>
    </row>
    <row r="11" s="20" customFormat="1" ht="37" customHeight="1" spans="1:5">
      <c r="A11" s="71" t="s">
        <v>600</v>
      </c>
      <c r="B11" s="72" t="s">
        <v>601</v>
      </c>
      <c r="C11" s="73">
        <f t="shared" si="0"/>
        <v>329</v>
      </c>
      <c r="D11" s="74"/>
      <c r="E11" s="75">
        <v>329</v>
      </c>
    </row>
    <row r="12" s="20" customFormat="1" ht="37" customHeight="1" spans="1:5">
      <c r="A12" s="71" t="s">
        <v>602</v>
      </c>
      <c r="B12" s="72" t="s">
        <v>603</v>
      </c>
      <c r="C12" s="73">
        <f t="shared" si="0"/>
        <v>582</v>
      </c>
      <c r="D12" s="74"/>
      <c r="E12" s="75">
        <v>582</v>
      </c>
    </row>
    <row r="13" s="20" customFormat="1" ht="37" customHeight="1" spans="1:5">
      <c r="A13" s="71" t="s">
        <v>604</v>
      </c>
      <c r="B13" s="72" t="s">
        <v>605</v>
      </c>
      <c r="C13" s="73">
        <f t="shared" si="0"/>
        <v>50427</v>
      </c>
      <c r="D13" s="74">
        <v>489</v>
      </c>
      <c r="E13" s="75">
        <v>49938</v>
      </c>
    </row>
    <row r="14" s="20" customFormat="1" ht="37" customHeight="1" spans="1:5">
      <c r="A14" s="71" t="s">
        <v>606</v>
      </c>
      <c r="B14" s="72" t="s">
        <v>607</v>
      </c>
      <c r="C14" s="73">
        <f t="shared" si="0"/>
        <v>95</v>
      </c>
      <c r="D14" s="74"/>
      <c r="E14" s="75">
        <v>95</v>
      </c>
    </row>
    <row r="15" s="20" customFormat="1" ht="37" customHeight="1" spans="1:5">
      <c r="A15" s="71" t="s">
        <v>608</v>
      </c>
      <c r="B15" s="72" t="s">
        <v>609</v>
      </c>
      <c r="C15" s="73">
        <f t="shared" si="0"/>
        <v>1134</v>
      </c>
      <c r="D15" s="74">
        <v>347</v>
      </c>
      <c r="E15" s="75">
        <v>787</v>
      </c>
    </row>
    <row r="16" s="20" customFormat="1" ht="37" customHeight="1" spans="1:5">
      <c r="A16" s="71" t="s">
        <v>610</v>
      </c>
      <c r="B16" s="72" t="s">
        <v>611</v>
      </c>
      <c r="C16" s="73">
        <f t="shared" si="0"/>
        <v>4383</v>
      </c>
      <c r="D16" s="74">
        <v>1085</v>
      </c>
      <c r="E16" s="75">
        <v>3298</v>
      </c>
    </row>
    <row r="17" s="20" customFormat="1" ht="37" customHeight="1" spans="1:5">
      <c r="A17" s="71" t="s">
        <v>612</v>
      </c>
      <c r="B17" s="72" t="s">
        <v>613</v>
      </c>
      <c r="C17" s="73">
        <f t="shared" si="0"/>
        <v>2026</v>
      </c>
      <c r="D17" s="74">
        <v>567</v>
      </c>
      <c r="E17" s="75">
        <v>1459</v>
      </c>
    </row>
    <row r="18" s="20" customFormat="1" ht="37" customHeight="1" spans="1:5">
      <c r="A18" s="71" t="s">
        <v>614</v>
      </c>
      <c r="B18" s="72" t="s">
        <v>615</v>
      </c>
      <c r="C18" s="73">
        <f t="shared" si="0"/>
        <v>292</v>
      </c>
      <c r="D18" s="74">
        <v>191</v>
      </c>
      <c r="E18" s="75">
        <v>101</v>
      </c>
    </row>
    <row r="19" s="19" customFormat="1" ht="37" customHeight="1" spans="1:5">
      <c r="A19" s="76"/>
      <c r="B19" s="77" t="s">
        <v>493</v>
      </c>
      <c r="C19" s="78">
        <f t="shared" si="0"/>
        <v>204341</v>
      </c>
      <c r="D19" s="78">
        <f>SUM(D4:D18)</f>
        <v>4718</v>
      </c>
      <c r="E19" s="79">
        <f>SUM(E4:E18)</f>
        <v>199623</v>
      </c>
    </row>
  </sheetData>
  <mergeCells count="1">
    <mergeCell ref="B1:E1"/>
  </mergeCells>
  <pageMargins left="0.786805555555556" right="0.786805555555556" top="0.786805555555556" bottom="0.786805555555556" header="0.196527777777778" footer="0.314583333333333"/>
  <pageSetup paperSize="9"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opLeftCell="B1" workbookViewId="0">
      <selection activeCell="L12" sqref="L12"/>
    </sheetView>
  </sheetViews>
  <sheetFormatPr defaultColWidth="9" defaultRowHeight="14.25" outlineLevelCol="7"/>
  <cols>
    <col min="1" max="1" width="8.125" style="2" hidden="1" customWidth="1"/>
    <col min="2" max="2" width="18.625" style="2" customWidth="1"/>
    <col min="3" max="8" width="9.75" style="2" customWidth="1"/>
    <col min="9" max="16384" width="9" style="2"/>
  </cols>
  <sheetData>
    <row r="1" ht="30" customHeight="1" spans="1:8">
      <c r="A1" s="5" t="s">
        <v>616</v>
      </c>
      <c r="B1" s="5"/>
      <c r="C1" s="5"/>
      <c r="D1" s="5"/>
      <c r="E1" s="5"/>
      <c r="F1" s="5"/>
      <c r="G1" s="5"/>
      <c r="H1" s="5"/>
    </row>
    <row r="2" ht="19.5" customHeight="1" spans="2:8">
      <c r="B2" s="41"/>
      <c r="C2" s="41"/>
      <c r="H2" s="42" t="s">
        <v>1</v>
      </c>
    </row>
    <row r="3" ht="30" customHeight="1" spans="1:8">
      <c r="A3" s="43" t="s">
        <v>617</v>
      </c>
      <c r="B3" s="57" t="s">
        <v>583</v>
      </c>
      <c r="C3" s="58" t="s">
        <v>618</v>
      </c>
      <c r="D3" s="58" t="s">
        <v>619</v>
      </c>
      <c r="E3" s="58" t="s">
        <v>620</v>
      </c>
      <c r="F3" s="58" t="s">
        <v>479</v>
      </c>
      <c r="G3" s="58" t="s">
        <v>621</v>
      </c>
      <c r="H3" s="59" t="s">
        <v>622</v>
      </c>
    </row>
    <row r="4" s="20" customFormat="1" ht="27.25" customHeight="1" spans="1:8">
      <c r="A4" s="47"/>
      <c r="B4" s="60" t="s">
        <v>204</v>
      </c>
      <c r="C4" s="61">
        <f t="shared" ref="C4:C13" si="0">D4+E4+F4+G4+H4</f>
        <v>4718</v>
      </c>
      <c r="D4" s="61">
        <v>2645</v>
      </c>
      <c r="E4" s="61">
        <v>987</v>
      </c>
      <c r="F4" s="61">
        <v>326</v>
      </c>
      <c r="G4" s="61">
        <v>5</v>
      </c>
      <c r="H4" s="62">
        <v>755</v>
      </c>
    </row>
    <row r="5" s="20" customFormat="1" ht="31.25" customHeight="1" spans="1:8">
      <c r="A5" s="49" t="s">
        <v>623</v>
      </c>
      <c r="B5" s="63" t="s">
        <v>624</v>
      </c>
      <c r="C5" s="61">
        <f t="shared" si="0"/>
        <v>495</v>
      </c>
      <c r="D5" s="61">
        <v>281</v>
      </c>
      <c r="E5" s="61">
        <v>107</v>
      </c>
      <c r="F5" s="61">
        <v>36</v>
      </c>
      <c r="G5" s="61"/>
      <c r="H5" s="62">
        <v>71</v>
      </c>
    </row>
    <row r="6" s="20" customFormat="1" ht="31.25" customHeight="1" spans="1:8">
      <c r="A6" s="49" t="s">
        <v>625</v>
      </c>
      <c r="B6" s="63" t="s">
        <v>626</v>
      </c>
      <c r="C6" s="61">
        <f t="shared" si="0"/>
        <v>633</v>
      </c>
      <c r="D6" s="61">
        <v>359</v>
      </c>
      <c r="E6" s="61">
        <v>137</v>
      </c>
      <c r="F6" s="61">
        <v>46</v>
      </c>
      <c r="G6" s="61"/>
      <c r="H6" s="62">
        <v>91</v>
      </c>
    </row>
    <row r="7" s="20" customFormat="1" ht="31.25" customHeight="1" spans="1:8">
      <c r="A7" s="49" t="s">
        <v>627</v>
      </c>
      <c r="B7" s="63" t="s">
        <v>628</v>
      </c>
      <c r="C7" s="61">
        <f t="shared" si="0"/>
        <v>331</v>
      </c>
      <c r="D7" s="61">
        <v>189</v>
      </c>
      <c r="E7" s="61">
        <v>72</v>
      </c>
      <c r="F7" s="61">
        <v>24</v>
      </c>
      <c r="G7" s="61"/>
      <c r="H7" s="62">
        <v>46</v>
      </c>
    </row>
    <row r="8" s="20" customFormat="1" ht="31.25" customHeight="1" spans="1:8">
      <c r="A8" s="49" t="s">
        <v>629</v>
      </c>
      <c r="B8" s="63" t="s">
        <v>630</v>
      </c>
      <c r="C8" s="61">
        <f t="shared" si="0"/>
        <v>578</v>
      </c>
      <c r="D8" s="61">
        <v>305</v>
      </c>
      <c r="E8" s="61">
        <v>117</v>
      </c>
      <c r="F8" s="61">
        <v>39</v>
      </c>
      <c r="G8" s="61"/>
      <c r="H8" s="62">
        <v>117</v>
      </c>
    </row>
    <row r="9" s="20" customFormat="1" ht="31.25" customHeight="1" spans="1:8">
      <c r="A9" s="49" t="s">
        <v>631</v>
      </c>
      <c r="B9" s="63" t="s">
        <v>632</v>
      </c>
      <c r="C9" s="61">
        <f t="shared" si="0"/>
        <v>490</v>
      </c>
      <c r="D9" s="61">
        <v>278</v>
      </c>
      <c r="E9" s="61">
        <v>106</v>
      </c>
      <c r="F9" s="61">
        <v>35</v>
      </c>
      <c r="G9" s="61"/>
      <c r="H9" s="62">
        <v>71</v>
      </c>
    </row>
    <row r="10" s="20" customFormat="1" ht="31.25" customHeight="1" spans="1:8">
      <c r="A10" s="49" t="s">
        <v>633</v>
      </c>
      <c r="B10" s="63" t="s">
        <v>634</v>
      </c>
      <c r="C10" s="61">
        <f t="shared" si="0"/>
        <v>346</v>
      </c>
      <c r="D10" s="61">
        <v>196</v>
      </c>
      <c r="E10" s="61">
        <v>75</v>
      </c>
      <c r="F10" s="61">
        <v>25</v>
      </c>
      <c r="G10" s="61"/>
      <c r="H10" s="62">
        <v>50</v>
      </c>
    </row>
    <row r="11" s="20" customFormat="1" ht="31.25" customHeight="1" spans="1:8">
      <c r="A11" s="49" t="s">
        <v>635</v>
      </c>
      <c r="B11" s="63" t="s">
        <v>636</v>
      </c>
      <c r="C11" s="61">
        <f t="shared" si="0"/>
        <v>1085</v>
      </c>
      <c r="D11" s="61">
        <v>604</v>
      </c>
      <c r="E11" s="61">
        <v>211</v>
      </c>
      <c r="F11" s="61">
        <v>65</v>
      </c>
      <c r="G11" s="61">
        <v>5</v>
      </c>
      <c r="H11" s="62">
        <v>200</v>
      </c>
    </row>
    <row r="12" s="20" customFormat="1" ht="31.25" customHeight="1" spans="1:8">
      <c r="A12" s="49" t="s">
        <v>637</v>
      </c>
      <c r="B12" s="63" t="s">
        <v>638</v>
      </c>
      <c r="C12" s="61">
        <f t="shared" si="0"/>
        <v>565</v>
      </c>
      <c r="D12" s="61">
        <v>323</v>
      </c>
      <c r="E12" s="61">
        <v>121</v>
      </c>
      <c r="F12" s="61">
        <v>41</v>
      </c>
      <c r="G12" s="61"/>
      <c r="H12" s="62">
        <v>80</v>
      </c>
    </row>
    <row r="13" s="20" customFormat="1" ht="31.25" customHeight="1" spans="1:8">
      <c r="A13" s="49" t="s">
        <v>639</v>
      </c>
      <c r="B13" s="64" t="s">
        <v>640</v>
      </c>
      <c r="C13" s="65">
        <f t="shared" si="0"/>
        <v>192</v>
      </c>
      <c r="D13" s="65">
        <v>110</v>
      </c>
      <c r="E13" s="65">
        <v>40</v>
      </c>
      <c r="F13" s="65">
        <v>14</v>
      </c>
      <c r="G13" s="65"/>
      <c r="H13" s="66">
        <v>28</v>
      </c>
    </row>
    <row r="14" s="20" customFormat="1" ht="23.75" customHeight="1"/>
  </sheetData>
  <mergeCells count="1">
    <mergeCell ref="A1:H1"/>
  </mergeCells>
  <pageMargins left="0.75" right="0.75" top="1" bottom="1" header="0.5" footer="0.5"/>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
  <sheetViews>
    <sheetView topLeftCell="B1" workbookViewId="0">
      <selection activeCell="X16" sqref="X16"/>
    </sheetView>
  </sheetViews>
  <sheetFormatPr defaultColWidth="9" defaultRowHeight="14.25"/>
  <cols>
    <col min="1" max="1" width="8.125" style="2" hidden="1" customWidth="1"/>
    <col min="2" max="2" width="18.625" style="2" customWidth="1"/>
    <col min="3" max="21" width="7.125" style="2" customWidth="1"/>
    <col min="22" max="16384" width="9" style="2"/>
  </cols>
  <sheetData>
    <row r="1" ht="30" customHeight="1" spans="1:21">
      <c r="A1" s="5" t="s">
        <v>616</v>
      </c>
      <c r="B1" s="5"/>
      <c r="C1" s="5"/>
      <c r="D1" s="5"/>
      <c r="E1" s="5"/>
      <c r="F1" s="5"/>
      <c r="G1" s="5"/>
      <c r="H1" s="5"/>
      <c r="I1" s="5"/>
      <c r="J1" s="5"/>
      <c r="K1" s="5"/>
      <c r="L1" s="5"/>
      <c r="M1" s="5"/>
      <c r="N1" s="5"/>
      <c r="O1" s="5"/>
      <c r="P1" s="5"/>
      <c r="Q1" s="5"/>
      <c r="R1" s="5"/>
      <c r="S1" s="5"/>
      <c r="T1" s="5"/>
      <c r="U1" s="5"/>
    </row>
    <row r="2" ht="19.5" customHeight="1" spans="2:21">
      <c r="B2" s="41"/>
      <c r="C2" s="41"/>
      <c r="E2" s="42"/>
      <c r="U2" s="42" t="s">
        <v>1</v>
      </c>
    </row>
    <row r="3" ht="30" customHeight="1" spans="1:21">
      <c r="A3" s="43" t="s">
        <v>617</v>
      </c>
      <c r="B3" s="44" t="s">
        <v>583</v>
      </c>
      <c r="C3" s="45" t="s">
        <v>618</v>
      </c>
      <c r="D3" s="45" t="s">
        <v>619</v>
      </c>
      <c r="E3" s="45"/>
      <c r="F3" s="45"/>
      <c r="G3" s="45"/>
      <c r="H3" s="45" t="s">
        <v>641</v>
      </c>
      <c r="I3" s="45"/>
      <c r="J3" s="45"/>
      <c r="K3" s="45"/>
      <c r="L3" s="45"/>
      <c r="M3" s="45"/>
      <c r="N3" s="45" t="s">
        <v>479</v>
      </c>
      <c r="O3" s="45" t="s">
        <v>642</v>
      </c>
      <c r="P3" s="45"/>
      <c r="Q3" s="45" t="s">
        <v>622</v>
      </c>
      <c r="R3" s="45"/>
      <c r="S3" s="45"/>
      <c r="T3" s="45"/>
      <c r="U3" s="53"/>
    </row>
    <row r="4" ht="54" customHeight="1" spans="1:21">
      <c r="A4" s="43"/>
      <c r="B4" s="46"/>
      <c r="C4" s="10"/>
      <c r="D4" s="10" t="s">
        <v>204</v>
      </c>
      <c r="E4" s="10" t="s">
        <v>643</v>
      </c>
      <c r="F4" s="10" t="s">
        <v>644</v>
      </c>
      <c r="G4" s="10" t="s">
        <v>645</v>
      </c>
      <c r="H4" s="10" t="s">
        <v>204</v>
      </c>
      <c r="I4" s="10" t="s">
        <v>646</v>
      </c>
      <c r="J4" s="10" t="s">
        <v>647</v>
      </c>
      <c r="K4" s="10" t="s">
        <v>648</v>
      </c>
      <c r="L4" s="10" t="s">
        <v>649</v>
      </c>
      <c r="M4" s="10" t="s">
        <v>650</v>
      </c>
      <c r="N4" s="10"/>
      <c r="O4" s="10" t="s">
        <v>204</v>
      </c>
      <c r="P4" s="10" t="s">
        <v>480</v>
      </c>
      <c r="Q4" s="10" t="s">
        <v>204</v>
      </c>
      <c r="R4" s="10" t="s">
        <v>651</v>
      </c>
      <c r="S4" s="10" t="s">
        <v>487</v>
      </c>
      <c r="T4" s="10" t="s">
        <v>652</v>
      </c>
      <c r="U4" s="54" t="s">
        <v>653</v>
      </c>
    </row>
    <row r="5" s="20" customFormat="1" ht="27.25" customHeight="1" spans="1:21">
      <c r="A5" s="47"/>
      <c r="B5" s="46" t="s">
        <v>204</v>
      </c>
      <c r="C5" s="48">
        <f>D5+H5+N5+O5+Q5</f>
        <v>4717.14</v>
      </c>
      <c r="D5" s="48">
        <v>2644.63</v>
      </c>
      <c r="E5" s="48">
        <v>1139.32</v>
      </c>
      <c r="F5" s="48">
        <v>596.49</v>
      </c>
      <c r="G5" s="48">
        <v>908.82</v>
      </c>
      <c r="H5" s="48">
        <v>986.56</v>
      </c>
      <c r="I5" s="48">
        <v>405.34</v>
      </c>
      <c r="J5" s="48">
        <v>202.67</v>
      </c>
      <c r="K5" s="48">
        <v>235.53</v>
      </c>
      <c r="L5" s="48">
        <v>131.65</v>
      </c>
      <c r="M5" s="48">
        <v>11.37</v>
      </c>
      <c r="N5" s="48">
        <v>325.67</v>
      </c>
      <c r="O5" s="48">
        <v>5.28</v>
      </c>
      <c r="P5" s="48">
        <v>5.28</v>
      </c>
      <c r="Q5" s="48">
        <f>R5+S5+T5+U5</f>
        <v>755</v>
      </c>
      <c r="R5" s="48">
        <f>SUM(R6:R14)</f>
        <v>236.05</v>
      </c>
      <c r="S5" s="48">
        <f>SUM(S6:S14)</f>
        <v>88</v>
      </c>
      <c r="T5" s="48">
        <f>SUM(T6:T14)</f>
        <v>173.92</v>
      </c>
      <c r="U5" s="55">
        <f>SUM(U6:U14)</f>
        <v>257.03</v>
      </c>
    </row>
    <row r="6" s="20" customFormat="1" ht="27.25" customHeight="1" spans="1:21">
      <c r="A6" s="49" t="s">
        <v>623</v>
      </c>
      <c r="B6" s="50" t="s">
        <v>624</v>
      </c>
      <c r="C6" s="48">
        <f t="shared" ref="C6:C14" si="0">D6+H6+N6+O6+Q6</f>
        <v>495.31</v>
      </c>
      <c r="D6" s="48">
        <v>280.72</v>
      </c>
      <c r="E6" s="48">
        <v>124.24</v>
      </c>
      <c r="F6" s="48">
        <v>64.84</v>
      </c>
      <c r="G6" s="48">
        <v>91.64</v>
      </c>
      <c r="H6" s="48">
        <v>107.44</v>
      </c>
      <c r="I6" s="48">
        <v>44.92</v>
      </c>
      <c r="J6" s="48">
        <v>22.46</v>
      </c>
      <c r="K6" s="48">
        <v>26.05</v>
      </c>
      <c r="L6" s="48">
        <v>11.98</v>
      </c>
      <c r="M6" s="48">
        <v>2.04</v>
      </c>
      <c r="N6" s="48">
        <v>35.93</v>
      </c>
      <c r="O6" s="48"/>
      <c r="P6" s="48"/>
      <c r="Q6" s="48">
        <f t="shared" ref="Q6:Q14" si="1">R6+S6+T6+U6</f>
        <v>71.22</v>
      </c>
      <c r="R6" s="48">
        <v>26</v>
      </c>
      <c r="S6" s="48"/>
      <c r="T6" s="48">
        <v>18.7</v>
      </c>
      <c r="U6" s="55">
        <v>26.52</v>
      </c>
    </row>
    <row r="7" s="20" customFormat="1" ht="27.25" customHeight="1" spans="1:21">
      <c r="A7" s="49" t="s">
        <v>625</v>
      </c>
      <c r="B7" s="50" t="s">
        <v>626</v>
      </c>
      <c r="C7" s="48">
        <f t="shared" si="0"/>
        <v>632.84</v>
      </c>
      <c r="D7" s="48">
        <v>359.07</v>
      </c>
      <c r="E7" s="48">
        <v>161.33</v>
      </c>
      <c r="F7" s="48">
        <v>82.41</v>
      </c>
      <c r="G7" s="48">
        <v>115.33</v>
      </c>
      <c r="H7" s="48">
        <v>136.5</v>
      </c>
      <c r="I7" s="48">
        <v>57</v>
      </c>
      <c r="J7" s="48">
        <v>28.5</v>
      </c>
      <c r="K7" s="48">
        <v>33.12</v>
      </c>
      <c r="L7" s="48">
        <v>15.23</v>
      </c>
      <c r="M7" s="48">
        <v>2.65</v>
      </c>
      <c r="N7" s="48">
        <v>46.03</v>
      </c>
      <c r="O7" s="48"/>
      <c r="P7" s="48"/>
      <c r="Q7" s="48">
        <f t="shared" si="1"/>
        <v>91.24</v>
      </c>
      <c r="R7" s="48">
        <v>33</v>
      </c>
      <c r="S7" s="48"/>
      <c r="T7" s="48">
        <v>24.49</v>
      </c>
      <c r="U7" s="55">
        <v>33.75</v>
      </c>
    </row>
    <row r="8" s="20" customFormat="1" ht="27.25" customHeight="1" spans="1:21">
      <c r="A8" s="49" t="s">
        <v>627</v>
      </c>
      <c r="B8" s="50" t="s">
        <v>628</v>
      </c>
      <c r="C8" s="48">
        <f t="shared" si="0"/>
        <v>331.54</v>
      </c>
      <c r="D8" s="48">
        <v>189.12</v>
      </c>
      <c r="E8" s="48">
        <v>84.92</v>
      </c>
      <c r="F8" s="48">
        <v>47.47</v>
      </c>
      <c r="G8" s="48">
        <v>56.73</v>
      </c>
      <c r="H8" s="48">
        <v>72.09</v>
      </c>
      <c r="I8" s="48">
        <v>30.26</v>
      </c>
      <c r="J8" s="48">
        <v>15.13</v>
      </c>
      <c r="K8" s="48">
        <v>17.46</v>
      </c>
      <c r="L8" s="48">
        <v>8.03</v>
      </c>
      <c r="M8" s="48">
        <v>1.21</v>
      </c>
      <c r="N8" s="48">
        <v>24.08</v>
      </c>
      <c r="O8" s="48"/>
      <c r="P8" s="48"/>
      <c r="Q8" s="48">
        <f t="shared" si="1"/>
        <v>46.25</v>
      </c>
      <c r="R8" s="48">
        <v>17</v>
      </c>
      <c r="S8" s="48"/>
      <c r="T8" s="48">
        <v>11.57</v>
      </c>
      <c r="U8" s="55">
        <v>17.68</v>
      </c>
    </row>
    <row r="9" s="20" customFormat="1" ht="27.25" customHeight="1" spans="1:21">
      <c r="A9" s="49" t="s">
        <v>629</v>
      </c>
      <c r="B9" s="50" t="s">
        <v>630</v>
      </c>
      <c r="C9" s="48">
        <f t="shared" si="0"/>
        <v>579.13</v>
      </c>
      <c r="D9" s="48">
        <v>305.19</v>
      </c>
      <c r="E9" s="48">
        <v>124.48</v>
      </c>
      <c r="F9" s="48">
        <v>76.75</v>
      </c>
      <c r="G9" s="48">
        <v>103.97</v>
      </c>
      <c r="H9" s="48">
        <v>117.23</v>
      </c>
      <c r="I9" s="48">
        <v>48.83</v>
      </c>
      <c r="J9" s="48">
        <v>24.42</v>
      </c>
      <c r="K9" s="48">
        <v>28.5</v>
      </c>
      <c r="L9" s="48">
        <v>13.1</v>
      </c>
      <c r="M9" s="48">
        <v>2.38</v>
      </c>
      <c r="N9" s="48">
        <v>39.31</v>
      </c>
      <c r="O9" s="48"/>
      <c r="P9" s="48"/>
      <c r="Q9" s="48">
        <f t="shared" si="1"/>
        <v>117.4</v>
      </c>
      <c r="R9" s="48">
        <v>32</v>
      </c>
      <c r="S9" s="48">
        <v>32</v>
      </c>
      <c r="T9" s="48">
        <v>22.4</v>
      </c>
      <c r="U9" s="55">
        <v>31</v>
      </c>
    </row>
    <row r="10" s="20" customFormat="1" ht="27.25" customHeight="1" spans="1:21">
      <c r="A10" s="49" t="s">
        <v>631</v>
      </c>
      <c r="B10" s="50" t="s">
        <v>632</v>
      </c>
      <c r="C10" s="48">
        <f t="shared" si="0"/>
        <v>489.33</v>
      </c>
      <c r="D10" s="48">
        <v>277.52</v>
      </c>
      <c r="E10" s="48">
        <v>126.08</v>
      </c>
      <c r="F10" s="48">
        <v>70.68</v>
      </c>
      <c r="G10" s="48">
        <v>80.76</v>
      </c>
      <c r="H10" s="48">
        <v>105.48</v>
      </c>
      <c r="I10" s="48">
        <v>44.22</v>
      </c>
      <c r="J10" s="48">
        <v>22.11</v>
      </c>
      <c r="K10" s="48">
        <v>25.51</v>
      </c>
      <c r="L10" s="48">
        <v>11.73</v>
      </c>
      <c r="M10" s="48">
        <v>1.92</v>
      </c>
      <c r="N10" s="48">
        <v>35.33</v>
      </c>
      <c r="O10" s="48"/>
      <c r="P10" s="48"/>
      <c r="Q10" s="48">
        <f t="shared" si="1"/>
        <v>71</v>
      </c>
      <c r="R10" s="48">
        <v>27</v>
      </c>
      <c r="S10" s="48"/>
      <c r="T10" s="48">
        <v>16.86</v>
      </c>
      <c r="U10" s="55">
        <v>27.14</v>
      </c>
    </row>
    <row r="11" s="20" customFormat="1" ht="27.25" customHeight="1" spans="1:21">
      <c r="A11" s="49" t="s">
        <v>633</v>
      </c>
      <c r="B11" s="50" t="s">
        <v>634</v>
      </c>
      <c r="C11" s="48">
        <f t="shared" si="0"/>
        <v>345.81</v>
      </c>
      <c r="D11" s="48">
        <v>196.07</v>
      </c>
      <c r="E11" s="48">
        <v>88.25</v>
      </c>
      <c r="F11" s="48">
        <v>45.63</v>
      </c>
      <c r="G11" s="48">
        <v>62.2</v>
      </c>
      <c r="H11" s="48">
        <v>74.83</v>
      </c>
      <c r="I11" s="48">
        <v>31.37</v>
      </c>
      <c r="J11" s="48">
        <v>15.69</v>
      </c>
      <c r="K11" s="48">
        <v>18.22</v>
      </c>
      <c r="L11" s="48">
        <v>8.38</v>
      </c>
      <c r="M11" s="48">
        <v>1.18</v>
      </c>
      <c r="N11" s="48">
        <v>25.13</v>
      </c>
      <c r="O11" s="48"/>
      <c r="P11" s="48"/>
      <c r="Q11" s="48">
        <f t="shared" si="1"/>
        <v>49.78</v>
      </c>
      <c r="R11" s="48">
        <v>18</v>
      </c>
      <c r="S11" s="48"/>
      <c r="T11" s="48">
        <v>13.32</v>
      </c>
      <c r="U11" s="55">
        <v>18.46</v>
      </c>
    </row>
    <row r="12" s="20" customFormat="1" ht="27.25" customHeight="1" spans="1:21">
      <c r="A12" s="49" t="s">
        <v>635</v>
      </c>
      <c r="B12" s="50" t="s">
        <v>636</v>
      </c>
      <c r="C12" s="48">
        <f t="shared" si="0"/>
        <v>1085.3</v>
      </c>
      <c r="D12" s="48">
        <v>603.84</v>
      </c>
      <c r="E12" s="48">
        <v>233.64</v>
      </c>
      <c r="F12" s="48">
        <v>107.8</v>
      </c>
      <c r="G12" s="48">
        <v>262.41</v>
      </c>
      <c r="H12" s="48">
        <v>211.4</v>
      </c>
      <c r="I12" s="48">
        <v>79.87</v>
      </c>
      <c r="J12" s="48">
        <v>39.93</v>
      </c>
      <c r="K12" s="48">
        <v>46.74</v>
      </c>
      <c r="L12" s="48">
        <v>44.85</v>
      </c>
      <c r="M12" s="48"/>
      <c r="N12" s="48">
        <v>64.47</v>
      </c>
      <c r="O12" s="48">
        <v>5.28</v>
      </c>
      <c r="P12" s="48">
        <v>5.28</v>
      </c>
      <c r="Q12" s="48">
        <f t="shared" si="1"/>
        <v>200.31</v>
      </c>
      <c r="R12" s="48">
        <v>44.05</v>
      </c>
      <c r="S12" s="48">
        <v>56</v>
      </c>
      <c r="T12" s="48">
        <v>38.1</v>
      </c>
      <c r="U12" s="55">
        <v>62.16</v>
      </c>
    </row>
    <row r="13" s="20" customFormat="1" ht="27.25" customHeight="1" spans="1:21">
      <c r="A13" s="49" t="s">
        <v>637</v>
      </c>
      <c r="B13" s="50" t="s">
        <v>638</v>
      </c>
      <c r="C13" s="48">
        <f t="shared" si="0"/>
        <v>566.54</v>
      </c>
      <c r="D13" s="48">
        <v>323.44</v>
      </c>
      <c r="E13" s="48">
        <v>147.52</v>
      </c>
      <c r="F13" s="48">
        <v>75.84</v>
      </c>
      <c r="G13" s="48">
        <v>100.08</v>
      </c>
      <c r="H13" s="48">
        <v>121.4</v>
      </c>
      <c r="I13" s="48">
        <v>51.75</v>
      </c>
      <c r="J13" s="48">
        <v>25.88</v>
      </c>
      <c r="K13" s="48">
        <v>29.99</v>
      </c>
      <c r="L13" s="48">
        <v>13.79</v>
      </c>
      <c r="M13" s="48"/>
      <c r="N13" s="48">
        <v>41.36</v>
      </c>
      <c r="O13" s="48"/>
      <c r="P13" s="48"/>
      <c r="Q13" s="48">
        <f t="shared" si="1"/>
        <v>80.34</v>
      </c>
      <c r="R13" s="48">
        <v>29</v>
      </c>
      <c r="S13" s="48"/>
      <c r="T13" s="48">
        <v>21.24</v>
      </c>
      <c r="U13" s="55">
        <v>30.1</v>
      </c>
    </row>
    <row r="14" s="20" customFormat="1" ht="27.25" customHeight="1" spans="1:21">
      <c r="A14" s="49" t="s">
        <v>639</v>
      </c>
      <c r="B14" s="51" t="s">
        <v>640</v>
      </c>
      <c r="C14" s="52">
        <f t="shared" si="0"/>
        <v>191.35</v>
      </c>
      <c r="D14" s="52">
        <v>109.66</v>
      </c>
      <c r="E14" s="52">
        <v>48.86</v>
      </c>
      <c r="F14" s="52">
        <v>25.08</v>
      </c>
      <c r="G14" s="52">
        <v>35.72</v>
      </c>
      <c r="H14" s="52">
        <v>40.2</v>
      </c>
      <c r="I14" s="52">
        <v>17.12</v>
      </c>
      <c r="J14" s="52">
        <v>8.56</v>
      </c>
      <c r="K14" s="52">
        <v>9.94</v>
      </c>
      <c r="L14" s="52">
        <v>4.57</v>
      </c>
      <c r="M14" s="52"/>
      <c r="N14" s="52">
        <v>14.03</v>
      </c>
      <c r="O14" s="52"/>
      <c r="P14" s="52"/>
      <c r="Q14" s="52">
        <f t="shared" si="1"/>
        <v>27.46</v>
      </c>
      <c r="R14" s="52">
        <v>10</v>
      </c>
      <c r="S14" s="52"/>
      <c r="T14" s="52">
        <v>7.24</v>
      </c>
      <c r="U14" s="56">
        <v>10.22</v>
      </c>
    </row>
    <row r="15" s="20" customFormat="1" ht="23.75" customHeight="1"/>
  </sheetData>
  <mergeCells count="9">
    <mergeCell ref="A1:U1"/>
    <mergeCell ref="D3:G3"/>
    <mergeCell ref="H3:M3"/>
    <mergeCell ref="O3:P3"/>
    <mergeCell ref="Q3:U3"/>
    <mergeCell ref="A3:A4"/>
    <mergeCell ref="B3:B4"/>
    <mergeCell ref="C3:C4"/>
    <mergeCell ref="N3:N4"/>
  </mergeCells>
  <pageMargins left="0.75" right="0.75" top="1" bottom="1" header="0.5" footer="0.5"/>
  <pageSetup paperSize="9" scale="79" fitToHeight="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8"/>
  <sheetViews>
    <sheetView zoomScale="115" zoomScaleNormal="115" workbookViewId="0">
      <selection activeCell="L12" sqref="L12"/>
    </sheetView>
  </sheetViews>
  <sheetFormatPr defaultColWidth="8.8" defaultRowHeight="14.25" outlineLevelCol="2"/>
  <cols>
    <col min="1" max="1" width="29.75" style="21" customWidth="1"/>
    <col min="2" max="2" width="12.125" style="21" customWidth="1"/>
    <col min="3" max="3" width="37.375" style="22" customWidth="1"/>
    <col min="4" max="16384" width="8.8" style="2"/>
  </cols>
  <sheetData>
    <row r="1" s="18" customFormat="1" ht="30" customHeight="1" spans="1:3">
      <c r="A1" s="5" t="s">
        <v>654</v>
      </c>
      <c r="B1" s="5"/>
      <c r="C1" s="23"/>
    </row>
    <row r="2" s="4" customFormat="1" ht="19.5" customHeight="1" spans="1:3">
      <c r="A2" s="6"/>
      <c r="B2" s="6"/>
      <c r="C2" s="7" t="s">
        <v>1</v>
      </c>
    </row>
    <row r="3" s="4" customFormat="1" ht="30" customHeight="1" spans="1:3">
      <c r="A3" s="24" t="s">
        <v>655</v>
      </c>
      <c r="B3" s="25" t="s">
        <v>656</v>
      </c>
      <c r="C3" s="26" t="s">
        <v>657</v>
      </c>
    </row>
    <row r="4" s="4" customFormat="1" ht="30" customHeight="1" spans="1:3">
      <c r="A4" s="27" t="s">
        <v>658</v>
      </c>
      <c r="B4" s="28">
        <f>SUM(B5:B8)</f>
        <v>56594</v>
      </c>
      <c r="C4" s="29"/>
    </row>
    <row r="5" s="4" customFormat="1" ht="30" customHeight="1" spans="1:3">
      <c r="A5" s="30" t="s">
        <v>659</v>
      </c>
      <c r="B5" s="31">
        <v>170</v>
      </c>
      <c r="C5" s="32" t="s">
        <v>660</v>
      </c>
    </row>
    <row r="6" s="4" customFormat="1" ht="30" customHeight="1" spans="1:3">
      <c r="A6" s="30" t="s">
        <v>661</v>
      </c>
      <c r="B6" s="31">
        <v>3817</v>
      </c>
      <c r="C6" s="32" t="s">
        <v>662</v>
      </c>
    </row>
    <row r="7" s="4" customFormat="1" ht="30" customHeight="1" spans="1:3">
      <c r="A7" s="30" t="s">
        <v>663</v>
      </c>
      <c r="B7" s="31">
        <v>6364</v>
      </c>
      <c r="C7" s="32" t="s">
        <v>664</v>
      </c>
    </row>
    <row r="8" s="4" customFormat="1" ht="30" customHeight="1" spans="1:3">
      <c r="A8" s="30" t="s">
        <v>665</v>
      </c>
      <c r="B8" s="31">
        <v>46243</v>
      </c>
      <c r="C8" s="32" t="s">
        <v>666</v>
      </c>
    </row>
    <row r="9" s="19" customFormat="1" ht="30" customHeight="1" spans="1:3">
      <c r="A9" s="33" t="s">
        <v>667</v>
      </c>
      <c r="B9" s="34">
        <f>SUM(B10:B15)</f>
        <v>23500</v>
      </c>
      <c r="C9" s="29"/>
    </row>
    <row r="10" s="20" customFormat="1" ht="30" customHeight="1" spans="1:3">
      <c r="A10" s="30" t="s">
        <v>668</v>
      </c>
      <c r="B10" s="35">
        <v>5000</v>
      </c>
      <c r="C10" s="32" t="s">
        <v>669</v>
      </c>
    </row>
    <row r="11" s="20" customFormat="1" ht="30" customHeight="1" spans="1:3">
      <c r="A11" s="30" t="s">
        <v>670</v>
      </c>
      <c r="B11" s="35">
        <v>8000</v>
      </c>
      <c r="C11" s="32" t="s">
        <v>671</v>
      </c>
    </row>
    <row r="12" s="20" customFormat="1" ht="30" customHeight="1" spans="1:3">
      <c r="A12" s="30" t="s">
        <v>672</v>
      </c>
      <c r="B12" s="35">
        <v>2000</v>
      </c>
      <c r="C12" s="32" t="s">
        <v>673</v>
      </c>
    </row>
    <row r="13" s="20" customFormat="1" ht="30" customHeight="1" spans="1:3">
      <c r="A13" s="30" t="s">
        <v>674</v>
      </c>
      <c r="B13" s="35">
        <v>500</v>
      </c>
      <c r="C13" s="32" t="s">
        <v>675</v>
      </c>
    </row>
    <row r="14" s="20" customFormat="1" ht="30" customHeight="1" spans="1:3">
      <c r="A14" s="30" t="s">
        <v>676</v>
      </c>
      <c r="B14" s="35">
        <v>3000</v>
      </c>
      <c r="C14" s="32" t="s">
        <v>677</v>
      </c>
    </row>
    <row r="15" s="20" customFormat="1" ht="30" customHeight="1" spans="1:3">
      <c r="A15" s="30" t="s">
        <v>678</v>
      </c>
      <c r="B15" s="35">
        <v>5000</v>
      </c>
      <c r="C15" s="32" t="s">
        <v>679</v>
      </c>
    </row>
    <row r="16" s="19" customFormat="1" ht="30" customHeight="1" spans="1:3">
      <c r="A16" s="33" t="s">
        <v>680</v>
      </c>
      <c r="B16" s="34">
        <f>SUM(B17:B23)</f>
        <v>67385</v>
      </c>
      <c r="C16" s="29"/>
    </row>
    <row r="17" s="19" customFormat="1" ht="30" customHeight="1" spans="1:3">
      <c r="A17" s="30" t="s">
        <v>681</v>
      </c>
      <c r="B17" s="36">
        <v>49729</v>
      </c>
      <c r="C17" s="32" t="s">
        <v>682</v>
      </c>
    </row>
    <row r="18" s="19" customFormat="1" ht="30" customHeight="1" spans="1:3">
      <c r="A18" s="30" t="s">
        <v>683</v>
      </c>
      <c r="B18" s="36">
        <v>8000</v>
      </c>
      <c r="C18" s="32" t="s">
        <v>684</v>
      </c>
    </row>
    <row r="19" s="19" customFormat="1" ht="30" customHeight="1" spans="1:3">
      <c r="A19" s="30" t="s">
        <v>685</v>
      </c>
      <c r="B19" s="36">
        <v>4000</v>
      </c>
      <c r="C19" s="32" t="s">
        <v>686</v>
      </c>
    </row>
    <row r="20" s="19" customFormat="1" ht="30" customHeight="1" spans="1:3">
      <c r="A20" s="30" t="s">
        <v>687</v>
      </c>
      <c r="B20" s="36">
        <v>2730</v>
      </c>
      <c r="C20" s="32" t="s">
        <v>688</v>
      </c>
    </row>
    <row r="21" s="19" customFormat="1" ht="30" customHeight="1" spans="1:3">
      <c r="A21" s="30" t="s">
        <v>689</v>
      </c>
      <c r="B21" s="36">
        <v>800</v>
      </c>
      <c r="C21" s="32" t="s">
        <v>690</v>
      </c>
    </row>
    <row r="22" s="20" customFormat="1" ht="30" customHeight="1" spans="1:3">
      <c r="A22" s="30" t="s">
        <v>691</v>
      </c>
      <c r="B22" s="36">
        <v>1267</v>
      </c>
      <c r="C22" s="32" t="s">
        <v>692</v>
      </c>
    </row>
    <row r="23" s="20" customFormat="1" ht="30" customHeight="1" spans="1:3">
      <c r="A23" s="37" t="s">
        <v>693</v>
      </c>
      <c r="B23" s="38">
        <v>859</v>
      </c>
      <c r="C23" s="39" t="s">
        <v>694</v>
      </c>
    </row>
    <row r="24" spans="1:3">
      <c r="A24" s="3"/>
      <c r="B24" s="3"/>
      <c r="C24" s="40"/>
    </row>
    <row r="25" spans="1:3">
      <c r="A25" s="3"/>
      <c r="B25" s="3"/>
      <c r="C25" s="40"/>
    </row>
    <row r="26" spans="1:3">
      <c r="A26" s="3"/>
      <c r="B26" s="3"/>
      <c r="C26" s="40"/>
    </row>
    <row r="27" spans="1:3">
      <c r="A27" s="3"/>
      <c r="B27" s="3"/>
      <c r="C27" s="40"/>
    </row>
    <row r="28" spans="1:3">
      <c r="A28" s="3"/>
      <c r="B28" s="3"/>
      <c r="C28" s="40"/>
    </row>
  </sheetData>
  <mergeCells count="1">
    <mergeCell ref="A1:C1"/>
  </mergeCells>
  <printOptions horizontalCentered="1"/>
  <pageMargins left="0.786805555555556" right="0.786805555555556" top="0.786805555555556" bottom="0.786805555555556" header="0.196527777777778" footer="0.314583333333333"/>
  <pageSetup paperSize="9" fitToHeight="0" orientation="portrait" horizontalDpi="600"/>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1"/>
  <sheetViews>
    <sheetView zoomScale="120" zoomScaleNormal="120" topLeftCell="B33" workbookViewId="0">
      <selection activeCell="J41" sqref="J41"/>
    </sheetView>
  </sheetViews>
  <sheetFormatPr defaultColWidth="11.625" defaultRowHeight="14.25" outlineLevelCol="5"/>
  <cols>
    <col min="1" max="1" width="11.625" style="2" hidden="1" customWidth="1"/>
    <col min="2" max="2" width="18.75" style="3" customWidth="1"/>
    <col min="3" max="3" width="11.625" style="4" hidden="1" customWidth="1"/>
    <col min="4" max="4" width="25" style="4" customWidth="1"/>
    <col min="5" max="5" width="11.625" style="4" customWidth="1"/>
    <col min="6" max="6" width="63.4333333333333" style="3" customWidth="1"/>
    <col min="7" max="16384" width="11.625" style="2" customWidth="1"/>
  </cols>
  <sheetData>
    <row r="1" ht="30" customHeight="1" spans="2:6">
      <c r="B1" s="5" t="s">
        <v>695</v>
      </c>
      <c r="C1" s="5"/>
      <c r="D1" s="5"/>
      <c r="E1" s="5"/>
      <c r="F1" s="5"/>
    </row>
    <row r="2" ht="19.5" customHeight="1" spans="2:6">
      <c r="B2" s="6"/>
      <c r="C2" s="6"/>
      <c r="F2" s="7" t="s">
        <v>1</v>
      </c>
    </row>
    <row r="3" s="1" customFormat="1" ht="25.5" customHeight="1" spans="1:6">
      <c r="A3" s="8" t="s">
        <v>617</v>
      </c>
      <c r="B3" s="9" t="s">
        <v>583</v>
      </c>
      <c r="C3" s="9" t="s">
        <v>696</v>
      </c>
      <c r="D3" s="9" t="s">
        <v>655</v>
      </c>
      <c r="E3" s="9" t="s">
        <v>697</v>
      </c>
      <c r="F3" s="9" t="s">
        <v>657</v>
      </c>
    </row>
    <row r="4" ht="30" customHeight="1" spans="1:6">
      <c r="A4" s="10" t="s">
        <v>493</v>
      </c>
      <c r="B4" s="9"/>
      <c r="C4" s="9"/>
      <c r="D4" s="9"/>
      <c r="E4" s="11">
        <f>SUM(E5,E13,E23,,E41,E45,E49,E51,E67,E72,E88,E95,E101,E106,E120,E133)</f>
        <v>199622.59</v>
      </c>
      <c r="F4" s="12"/>
    </row>
    <row r="5" ht="30" customHeight="1" spans="1:6">
      <c r="A5" s="13" t="s">
        <v>698</v>
      </c>
      <c r="B5" s="12" t="s">
        <v>587</v>
      </c>
      <c r="C5" s="14"/>
      <c r="D5" s="14"/>
      <c r="E5" s="11">
        <f>SUM(E6:E12)</f>
        <v>65639.37</v>
      </c>
      <c r="F5" s="12"/>
    </row>
    <row r="6" ht="30" customHeight="1" spans="1:6">
      <c r="A6" s="15" t="s">
        <v>698</v>
      </c>
      <c r="B6" s="16" t="s">
        <v>587</v>
      </c>
      <c r="C6" s="16" t="s">
        <v>699</v>
      </c>
      <c r="D6" s="16" t="s">
        <v>700</v>
      </c>
      <c r="E6" s="17">
        <v>800</v>
      </c>
      <c r="F6" s="16" t="s">
        <v>232</v>
      </c>
    </row>
    <row r="7" ht="30" customHeight="1" spans="1:6">
      <c r="A7" s="15" t="s">
        <v>698</v>
      </c>
      <c r="B7" s="16" t="s">
        <v>587</v>
      </c>
      <c r="C7" s="16" t="s">
        <v>699</v>
      </c>
      <c r="D7" s="16" t="s">
        <v>701</v>
      </c>
      <c r="E7" s="17">
        <v>3987.07</v>
      </c>
      <c r="F7" s="16" t="s">
        <v>702</v>
      </c>
    </row>
    <row r="8" ht="30" customHeight="1" spans="1:6">
      <c r="A8" s="15" t="s">
        <v>698</v>
      </c>
      <c r="B8" s="16" t="s">
        <v>587</v>
      </c>
      <c r="C8" s="16" t="s">
        <v>699</v>
      </c>
      <c r="D8" s="16" t="s">
        <v>703</v>
      </c>
      <c r="E8" s="17">
        <v>700</v>
      </c>
      <c r="F8" s="16" t="s">
        <v>704</v>
      </c>
    </row>
    <row r="9" ht="30" customHeight="1" spans="1:6">
      <c r="A9" s="15" t="s">
        <v>698</v>
      </c>
      <c r="B9" s="16" t="s">
        <v>587</v>
      </c>
      <c r="C9" s="16" t="s">
        <v>699</v>
      </c>
      <c r="D9" s="16" t="s">
        <v>705</v>
      </c>
      <c r="E9" s="17">
        <v>1800</v>
      </c>
      <c r="F9" s="16" t="s">
        <v>705</v>
      </c>
    </row>
    <row r="10" ht="30" customHeight="1" spans="1:6">
      <c r="A10" s="15" t="s">
        <v>698</v>
      </c>
      <c r="B10" s="16" t="s">
        <v>587</v>
      </c>
      <c r="C10" s="16" t="s">
        <v>699</v>
      </c>
      <c r="D10" s="16" t="s">
        <v>706</v>
      </c>
      <c r="E10" s="17">
        <v>745</v>
      </c>
      <c r="F10" s="16" t="s">
        <v>707</v>
      </c>
    </row>
    <row r="11" ht="30" customHeight="1" spans="1:6">
      <c r="A11" s="15" t="s">
        <v>698</v>
      </c>
      <c r="B11" s="16" t="s">
        <v>587</v>
      </c>
      <c r="C11" s="16" t="s">
        <v>699</v>
      </c>
      <c r="D11" s="16" t="s">
        <v>708</v>
      </c>
      <c r="E11" s="17">
        <v>5000</v>
      </c>
      <c r="F11" s="16" t="s">
        <v>709</v>
      </c>
    </row>
    <row r="12" ht="30" customHeight="1" spans="1:6">
      <c r="A12" s="15" t="s">
        <v>698</v>
      </c>
      <c r="B12" s="16" t="s">
        <v>587</v>
      </c>
      <c r="C12" s="16" t="s">
        <v>699</v>
      </c>
      <c r="D12" s="16" t="s">
        <v>710</v>
      </c>
      <c r="E12" s="17">
        <v>52607.3</v>
      </c>
      <c r="F12" s="16" t="s">
        <v>711</v>
      </c>
    </row>
    <row r="13" ht="30" customHeight="1" spans="1:6">
      <c r="A13" s="13" t="s">
        <v>712</v>
      </c>
      <c r="B13" s="12" t="s">
        <v>589</v>
      </c>
      <c r="C13" s="14"/>
      <c r="D13" s="14"/>
      <c r="E13" s="11">
        <f>SUM(E14:E22)</f>
        <v>39245.79</v>
      </c>
      <c r="F13" s="12"/>
    </row>
    <row r="14" ht="45" customHeight="1" spans="1:6">
      <c r="A14" s="15" t="s">
        <v>712</v>
      </c>
      <c r="B14" s="16" t="s">
        <v>589</v>
      </c>
      <c r="C14" s="16" t="s">
        <v>713</v>
      </c>
      <c r="D14" s="16" t="s">
        <v>714</v>
      </c>
      <c r="E14" s="17">
        <v>197.3</v>
      </c>
      <c r="F14" s="16" t="s">
        <v>715</v>
      </c>
    </row>
    <row r="15" ht="30" customHeight="1" spans="1:6">
      <c r="A15" s="15" t="s">
        <v>712</v>
      </c>
      <c r="B15" s="16" t="s">
        <v>589</v>
      </c>
      <c r="C15" s="16" t="s">
        <v>713</v>
      </c>
      <c r="D15" s="16" t="s">
        <v>716</v>
      </c>
      <c r="E15" s="17">
        <v>400</v>
      </c>
      <c r="F15" s="16" t="s">
        <v>717</v>
      </c>
    </row>
    <row r="16" ht="51" spans="1:6">
      <c r="A16" s="15" t="s">
        <v>712</v>
      </c>
      <c r="B16" s="16" t="s">
        <v>589</v>
      </c>
      <c r="C16" s="16" t="s">
        <v>713</v>
      </c>
      <c r="D16" s="16" t="s">
        <v>718</v>
      </c>
      <c r="E16" s="17">
        <v>160</v>
      </c>
      <c r="F16" s="16" t="s">
        <v>719</v>
      </c>
    </row>
    <row r="17" ht="30" customHeight="1" spans="1:6">
      <c r="A17" s="15" t="s">
        <v>712</v>
      </c>
      <c r="B17" s="16" t="s">
        <v>589</v>
      </c>
      <c r="C17" s="16" t="s">
        <v>699</v>
      </c>
      <c r="D17" s="16" t="s">
        <v>720</v>
      </c>
      <c r="E17" s="17">
        <v>9452</v>
      </c>
      <c r="F17" s="16" t="s">
        <v>721</v>
      </c>
    </row>
    <row r="18" ht="30" customHeight="1" spans="1:6">
      <c r="A18" s="15" t="s">
        <v>712</v>
      </c>
      <c r="B18" s="16" t="s">
        <v>589</v>
      </c>
      <c r="C18" s="16" t="s">
        <v>699</v>
      </c>
      <c r="D18" s="16" t="s">
        <v>722</v>
      </c>
      <c r="E18" s="17">
        <v>536.49</v>
      </c>
      <c r="F18" s="16" t="s">
        <v>722</v>
      </c>
    </row>
    <row r="19" ht="47" customHeight="1" spans="1:6">
      <c r="A19" s="15" t="s">
        <v>712</v>
      </c>
      <c r="B19" s="16" t="s">
        <v>589</v>
      </c>
      <c r="C19" s="16" t="s">
        <v>699</v>
      </c>
      <c r="D19" s="16" t="s">
        <v>723</v>
      </c>
      <c r="E19" s="17">
        <v>500</v>
      </c>
      <c r="F19" s="16" t="s">
        <v>724</v>
      </c>
    </row>
    <row r="20" ht="84" customHeight="1" spans="1:6">
      <c r="A20" s="15" t="s">
        <v>712</v>
      </c>
      <c r="B20" s="16" t="s">
        <v>589</v>
      </c>
      <c r="C20" s="16" t="s">
        <v>699</v>
      </c>
      <c r="D20" s="16" t="s">
        <v>725</v>
      </c>
      <c r="E20" s="17">
        <v>5000</v>
      </c>
      <c r="F20" s="16" t="s">
        <v>726</v>
      </c>
    </row>
    <row r="21" ht="30" customHeight="1" spans="1:6">
      <c r="A21" s="15" t="s">
        <v>712</v>
      </c>
      <c r="B21" s="16" t="s">
        <v>589</v>
      </c>
      <c r="C21" s="16" t="s">
        <v>699</v>
      </c>
      <c r="D21" s="16" t="s">
        <v>727</v>
      </c>
      <c r="E21" s="17">
        <v>15000</v>
      </c>
      <c r="F21" s="16" t="s">
        <v>728</v>
      </c>
    </row>
    <row r="22" ht="85" customHeight="1" spans="1:6">
      <c r="A22" s="15" t="s">
        <v>712</v>
      </c>
      <c r="B22" s="16" t="s">
        <v>589</v>
      </c>
      <c r="C22" s="16" t="s">
        <v>699</v>
      </c>
      <c r="D22" s="16" t="s">
        <v>729</v>
      </c>
      <c r="E22" s="17">
        <v>8000</v>
      </c>
      <c r="F22" s="16" t="s">
        <v>730</v>
      </c>
    </row>
    <row r="23" ht="30" customHeight="1" spans="1:6">
      <c r="A23" s="13" t="s">
        <v>731</v>
      </c>
      <c r="B23" s="12" t="s">
        <v>591</v>
      </c>
      <c r="C23" s="14"/>
      <c r="D23" s="14"/>
      <c r="E23" s="11">
        <f>SUM(E24:E40)</f>
        <v>10966.5</v>
      </c>
      <c r="F23" s="12"/>
    </row>
    <row r="24" ht="30" customHeight="1" spans="1:6">
      <c r="A24" s="15" t="s">
        <v>731</v>
      </c>
      <c r="B24" s="16" t="s">
        <v>591</v>
      </c>
      <c r="C24" s="16" t="s">
        <v>713</v>
      </c>
      <c r="D24" s="16" t="s">
        <v>732</v>
      </c>
      <c r="E24" s="17">
        <v>10</v>
      </c>
      <c r="F24" s="16" t="s">
        <v>733</v>
      </c>
    </row>
    <row r="25" ht="71" customHeight="1" spans="1:6">
      <c r="A25" s="15" t="s">
        <v>731</v>
      </c>
      <c r="B25" s="16" t="s">
        <v>591</v>
      </c>
      <c r="C25" s="16" t="s">
        <v>713</v>
      </c>
      <c r="D25" s="16" t="s">
        <v>734</v>
      </c>
      <c r="E25" s="17">
        <v>54.5</v>
      </c>
      <c r="F25" s="16" t="s">
        <v>735</v>
      </c>
    </row>
    <row r="26" ht="86" customHeight="1" spans="1:6">
      <c r="A26" s="15" t="s">
        <v>731</v>
      </c>
      <c r="B26" s="16" t="s">
        <v>591</v>
      </c>
      <c r="C26" s="16" t="s">
        <v>713</v>
      </c>
      <c r="D26" s="16" t="s">
        <v>736</v>
      </c>
      <c r="E26" s="17">
        <v>55</v>
      </c>
      <c r="F26" s="16" t="s">
        <v>737</v>
      </c>
    </row>
    <row r="27" ht="64" customHeight="1" spans="1:6">
      <c r="A27" s="15" t="s">
        <v>731</v>
      </c>
      <c r="B27" s="16" t="s">
        <v>591</v>
      </c>
      <c r="C27" s="16" t="s">
        <v>713</v>
      </c>
      <c r="D27" s="16" t="s">
        <v>738</v>
      </c>
      <c r="E27" s="17">
        <v>80</v>
      </c>
      <c r="F27" s="16" t="s">
        <v>739</v>
      </c>
    </row>
    <row r="28" ht="76" customHeight="1" spans="1:6">
      <c r="A28" s="15" t="s">
        <v>731</v>
      </c>
      <c r="B28" s="16" t="s">
        <v>591</v>
      </c>
      <c r="C28" s="16" t="s">
        <v>713</v>
      </c>
      <c r="D28" s="16" t="s">
        <v>740</v>
      </c>
      <c r="E28" s="17">
        <v>90</v>
      </c>
      <c r="F28" s="16" t="s">
        <v>741</v>
      </c>
    </row>
    <row r="29" ht="30" customHeight="1" spans="1:6">
      <c r="A29" s="15" t="s">
        <v>731</v>
      </c>
      <c r="B29" s="16" t="s">
        <v>591</v>
      </c>
      <c r="C29" s="16" t="s">
        <v>713</v>
      </c>
      <c r="D29" s="16" t="s">
        <v>742</v>
      </c>
      <c r="E29" s="17">
        <v>5</v>
      </c>
      <c r="F29" s="16" t="s">
        <v>743</v>
      </c>
    </row>
    <row r="30" ht="99" customHeight="1" spans="1:6">
      <c r="A30" s="15" t="s">
        <v>731</v>
      </c>
      <c r="B30" s="16" t="s">
        <v>591</v>
      </c>
      <c r="C30" s="16" t="s">
        <v>713</v>
      </c>
      <c r="D30" s="16" t="s">
        <v>744</v>
      </c>
      <c r="E30" s="17">
        <v>328</v>
      </c>
      <c r="F30" s="16" t="s">
        <v>745</v>
      </c>
    </row>
    <row r="31" ht="112" customHeight="1" spans="1:6">
      <c r="A31" s="15" t="s">
        <v>731</v>
      </c>
      <c r="B31" s="16" t="s">
        <v>591</v>
      </c>
      <c r="C31" s="16" t="s">
        <v>713</v>
      </c>
      <c r="D31" s="16" t="s">
        <v>746</v>
      </c>
      <c r="E31" s="17">
        <v>126</v>
      </c>
      <c r="F31" s="16" t="s">
        <v>747</v>
      </c>
    </row>
    <row r="32" ht="48" customHeight="1" spans="1:6">
      <c r="A32" s="15" t="s">
        <v>731</v>
      </c>
      <c r="B32" s="16" t="s">
        <v>591</v>
      </c>
      <c r="C32" s="16" t="s">
        <v>713</v>
      </c>
      <c r="D32" s="16" t="s">
        <v>748</v>
      </c>
      <c r="E32" s="17">
        <v>71</v>
      </c>
      <c r="F32" s="16" t="s">
        <v>749</v>
      </c>
    </row>
    <row r="33" ht="86" customHeight="1" spans="1:6">
      <c r="A33" s="15" t="s">
        <v>731</v>
      </c>
      <c r="B33" s="16" t="s">
        <v>591</v>
      </c>
      <c r="C33" s="16" t="s">
        <v>713</v>
      </c>
      <c r="D33" s="16" t="s">
        <v>750</v>
      </c>
      <c r="E33" s="17">
        <v>13.38</v>
      </c>
      <c r="F33" s="16" t="s">
        <v>751</v>
      </c>
    </row>
    <row r="34" ht="30" customHeight="1" spans="1:6">
      <c r="A34" s="15" t="s">
        <v>731</v>
      </c>
      <c r="B34" s="16" t="s">
        <v>591</v>
      </c>
      <c r="C34" s="16" t="s">
        <v>713</v>
      </c>
      <c r="D34" s="16" t="s">
        <v>752</v>
      </c>
      <c r="E34" s="17">
        <v>30</v>
      </c>
      <c r="F34" s="16" t="s">
        <v>753</v>
      </c>
    </row>
    <row r="35" ht="30" customHeight="1" spans="1:6">
      <c r="A35" s="15" t="s">
        <v>731</v>
      </c>
      <c r="B35" s="16" t="s">
        <v>591</v>
      </c>
      <c r="C35" s="16" t="s">
        <v>713</v>
      </c>
      <c r="D35" s="16" t="s">
        <v>754</v>
      </c>
      <c r="E35" s="17">
        <v>30.22</v>
      </c>
      <c r="F35" s="16" t="s">
        <v>755</v>
      </c>
    </row>
    <row r="36" ht="30" customHeight="1" spans="1:6">
      <c r="A36" s="15" t="s">
        <v>731</v>
      </c>
      <c r="B36" s="16" t="s">
        <v>591</v>
      </c>
      <c r="C36" s="16" t="s">
        <v>713</v>
      </c>
      <c r="D36" s="16" t="s">
        <v>756</v>
      </c>
      <c r="E36" s="17">
        <v>23.4</v>
      </c>
      <c r="F36" s="16" t="s">
        <v>757</v>
      </c>
    </row>
    <row r="37" ht="85" customHeight="1" spans="1:6">
      <c r="A37" s="15" t="s">
        <v>731</v>
      </c>
      <c r="B37" s="16" t="s">
        <v>591</v>
      </c>
      <c r="C37" s="16" t="s">
        <v>699</v>
      </c>
      <c r="D37" s="16" t="s">
        <v>758</v>
      </c>
      <c r="E37" s="17">
        <v>2000</v>
      </c>
      <c r="F37" s="16" t="s">
        <v>759</v>
      </c>
    </row>
    <row r="38" ht="30" customHeight="1" spans="1:6">
      <c r="A38" s="15" t="s">
        <v>731</v>
      </c>
      <c r="B38" s="16" t="s">
        <v>591</v>
      </c>
      <c r="C38" s="16" t="s">
        <v>699</v>
      </c>
      <c r="D38" s="16" t="s">
        <v>760</v>
      </c>
      <c r="E38" s="17">
        <v>5000</v>
      </c>
      <c r="F38" s="16" t="s">
        <v>761</v>
      </c>
    </row>
    <row r="39" ht="30" customHeight="1" spans="1:6">
      <c r="A39" s="15" t="s">
        <v>731</v>
      </c>
      <c r="B39" s="16" t="s">
        <v>591</v>
      </c>
      <c r="C39" s="16" t="s">
        <v>699</v>
      </c>
      <c r="D39" s="16" t="s">
        <v>762</v>
      </c>
      <c r="E39" s="17">
        <v>3000</v>
      </c>
      <c r="F39" s="16" t="s">
        <v>763</v>
      </c>
    </row>
    <row r="40" ht="30" customHeight="1" spans="1:6">
      <c r="A40" s="15" t="s">
        <v>731</v>
      </c>
      <c r="B40" s="16" t="s">
        <v>591</v>
      </c>
      <c r="C40" s="16" t="s">
        <v>699</v>
      </c>
      <c r="D40" s="16" t="s">
        <v>764</v>
      </c>
      <c r="E40" s="17">
        <v>50</v>
      </c>
      <c r="F40" s="16" t="s">
        <v>765</v>
      </c>
    </row>
    <row r="41" ht="30" customHeight="1" spans="1:6">
      <c r="A41" s="13" t="s">
        <v>766</v>
      </c>
      <c r="B41" s="12" t="s">
        <v>593</v>
      </c>
      <c r="C41" s="14"/>
      <c r="D41" s="14"/>
      <c r="E41" s="11">
        <f>SUM(E42:E44)</f>
        <v>161</v>
      </c>
      <c r="F41" s="12"/>
    </row>
    <row r="42" ht="46" customHeight="1" spans="1:6">
      <c r="A42" s="15" t="s">
        <v>766</v>
      </c>
      <c r="B42" s="16" t="s">
        <v>593</v>
      </c>
      <c r="C42" s="16" t="s">
        <v>713</v>
      </c>
      <c r="D42" s="16" t="s">
        <v>767</v>
      </c>
      <c r="E42" s="17">
        <v>28</v>
      </c>
      <c r="F42" s="16" t="s">
        <v>768</v>
      </c>
    </row>
    <row r="43" ht="30" customHeight="1" spans="1:6">
      <c r="A43" s="15" t="s">
        <v>766</v>
      </c>
      <c r="B43" s="16" t="s">
        <v>593</v>
      </c>
      <c r="C43" s="16" t="s">
        <v>713</v>
      </c>
      <c r="D43" s="16" t="s">
        <v>769</v>
      </c>
      <c r="E43" s="17">
        <v>15</v>
      </c>
      <c r="F43" s="16" t="s">
        <v>770</v>
      </c>
    </row>
    <row r="44" ht="30" customHeight="1" spans="1:6">
      <c r="A44" s="15" t="s">
        <v>766</v>
      </c>
      <c r="B44" s="16" t="s">
        <v>593</v>
      </c>
      <c r="C44" s="16" t="s">
        <v>713</v>
      </c>
      <c r="D44" s="16" t="s">
        <v>771</v>
      </c>
      <c r="E44" s="17">
        <v>118</v>
      </c>
      <c r="F44" s="16" t="s">
        <v>772</v>
      </c>
    </row>
    <row r="45" ht="30" customHeight="1" spans="1:6">
      <c r="A45" s="13" t="s">
        <v>773</v>
      </c>
      <c r="B45" s="12" t="s">
        <v>595</v>
      </c>
      <c r="C45" s="14"/>
      <c r="D45" s="14"/>
      <c r="E45" s="11">
        <f>SUM(E46:E48)</f>
        <v>1101.17</v>
      </c>
      <c r="F45" s="12"/>
    </row>
    <row r="46" ht="63" customHeight="1" spans="1:6">
      <c r="A46" s="15" t="s">
        <v>773</v>
      </c>
      <c r="B46" s="16" t="s">
        <v>595</v>
      </c>
      <c r="C46" s="16" t="s">
        <v>713</v>
      </c>
      <c r="D46" s="16" t="s">
        <v>774</v>
      </c>
      <c r="E46" s="17">
        <v>768.91</v>
      </c>
      <c r="F46" s="16" t="s">
        <v>775</v>
      </c>
    </row>
    <row r="47" ht="30" customHeight="1" spans="1:6">
      <c r="A47" s="15" t="s">
        <v>773</v>
      </c>
      <c r="B47" s="16" t="s">
        <v>595</v>
      </c>
      <c r="C47" s="16" t="s">
        <v>713</v>
      </c>
      <c r="D47" s="16" t="s">
        <v>776</v>
      </c>
      <c r="E47" s="17">
        <v>197.5</v>
      </c>
      <c r="F47" s="16" t="s">
        <v>777</v>
      </c>
    </row>
    <row r="48" ht="151" customHeight="1" spans="1:6">
      <c r="A48" s="15" t="s">
        <v>773</v>
      </c>
      <c r="B48" s="16" t="s">
        <v>595</v>
      </c>
      <c r="C48" s="16" t="s">
        <v>713</v>
      </c>
      <c r="D48" s="16" t="s">
        <v>778</v>
      </c>
      <c r="E48" s="17">
        <v>134.76</v>
      </c>
      <c r="F48" s="16" t="s">
        <v>779</v>
      </c>
    </row>
    <row r="49" ht="30" customHeight="1" spans="1:6">
      <c r="A49" s="13" t="s">
        <v>780</v>
      </c>
      <c r="B49" s="12" t="s">
        <v>597</v>
      </c>
      <c r="C49" s="14"/>
      <c r="D49" s="14"/>
      <c r="E49" s="11">
        <f>SUM(E50)</f>
        <v>3000</v>
      </c>
      <c r="F49" s="12"/>
    </row>
    <row r="50" ht="30" customHeight="1" spans="1:6">
      <c r="A50" s="15" t="s">
        <v>780</v>
      </c>
      <c r="B50" s="16" t="s">
        <v>597</v>
      </c>
      <c r="C50" s="16" t="s">
        <v>713</v>
      </c>
      <c r="D50" s="16" t="s">
        <v>781</v>
      </c>
      <c r="E50" s="17">
        <v>3000</v>
      </c>
      <c r="F50" s="16" t="s">
        <v>781</v>
      </c>
    </row>
    <row r="51" ht="30" customHeight="1" spans="1:6">
      <c r="A51" s="13" t="s">
        <v>782</v>
      </c>
      <c r="B51" s="12" t="s">
        <v>599</v>
      </c>
      <c r="C51" s="14"/>
      <c r="D51" s="14"/>
      <c r="E51" s="11">
        <f>SUM(E52:E66)</f>
        <v>22920</v>
      </c>
      <c r="F51" s="12"/>
    </row>
    <row r="52" ht="30" customHeight="1" spans="1:6">
      <c r="A52" s="15" t="s">
        <v>782</v>
      </c>
      <c r="B52" s="16" t="s">
        <v>599</v>
      </c>
      <c r="C52" s="16" t="s">
        <v>713</v>
      </c>
      <c r="D52" s="16" t="s">
        <v>783</v>
      </c>
      <c r="E52" s="17">
        <v>60</v>
      </c>
      <c r="F52" s="16" t="s">
        <v>784</v>
      </c>
    </row>
    <row r="53" ht="30" customHeight="1" spans="1:6">
      <c r="A53" s="15" t="s">
        <v>782</v>
      </c>
      <c r="B53" s="16" t="s">
        <v>599</v>
      </c>
      <c r="C53" s="16" t="s">
        <v>713</v>
      </c>
      <c r="D53" s="16" t="s">
        <v>785</v>
      </c>
      <c r="E53" s="17">
        <v>120</v>
      </c>
      <c r="F53" s="16" t="s">
        <v>786</v>
      </c>
    </row>
    <row r="54" ht="47" customHeight="1" spans="1:6">
      <c r="A54" s="15" t="s">
        <v>782</v>
      </c>
      <c r="B54" s="16" t="s">
        <v>599</v>
      </c>
      <c r="C54" s="16" t="s">
        <v>699</v>
      </c>
      <c r="D54" s="16" t="s">
        <v>787</v>
      </c>
      <c r="E54" s="17">
        <v>2193</v>
      </c>
      <c r="F54" s="16" t="s">
        <v>788</v>
      </c>
    </row>
    <row r="55" ht="30" customHeight="1" spans="1:6">
      <c r="A55" s="15" t="s">
        <v>782</v>
      </c>
      <c r="B55" s="16" t="s">
        <v>599</v>
      </c>
      <c r="C55" s="16" t="s">
        <v>699</v>
      </c>
      <c r="D55" s="16" t="s">
        <v>789</v>
      </c>
      <c r="E55" s="17">
        <v>294</v>
      </c>
      <c r="F55" s="16" t="s">
        <v>790</v>
      </c>
    </row>
    <row r="56" ht="86" customHeight="1" spans="1:6">
      <c r="A56" s="15" t="s">
        <v>782</v>
      </c>
      <c r="B56" s="16" t="s">
        <v>599</v>
      </c>
      <c r="C56" s="16" t="s">
        <v>699</v>
      </c>
      <c r="D56" s="16" t="s">
        <v>791</v>
      </c>
      <c r="E56" s="17">
        <v>859</v>
      </c>
      <c r="F56" s="16" t="s">
        <v>792</v>
      </c>
    </row>
    <row r="57" ht="30" customHeight="1" spans="1:6">
      <c r="A57" s="15" t="s">
        <v>782</v>
      </c>
      <c r="B57" s="16" t="s">
        <v>599</v>
      </c>
      <c r="C57" s="16" t="s">
        <v>699</v>
      </c>
      <c r="D57" s="16" t="s">
        <v>793</v>
      </c>
      <c r="E57" s="17">
        <v>2730</v>
      </c>
      <c r="F57" s="16" t="s">
        <v>794</v>
      </c>
    </row>
    <row r="58" ht="111" customHeight="1" spans="1:6">
      <c r="A58" s="15" t="s">
        <v>782</v>
      </c>
      <c r="B58" s="16" t="s">
        <v>599</v>
      </c>
      <c r="C58" s="16" t="s">
        <v>699</v>
      </c>
      <c r="D58" s="16" t="s">
        <v>795</v>
      </c>
      <c r="E58" s="17">
        <v>1267</v>
      </c>
      <c r="F58" s="16" t="s">
        <v>796</v>
      </c>
    </row>
    <row r="59" ht="85" customHeight="1" spans="1:6">
      <c r="A59" s="15" t="s">
        <v>782</v>
      </c>
      <c r="B59" s="16" t="s">
        <v>599</v>
      </c>
      <c r="C59" s="16" t="s">
        <v>699</v>
      </c>
      <c r="D59" s="16" t="s">
        <v>797</v>
      </c>
      <c r="E59" s="17">
        <v>700</v>
      </c>
      <c r="F59" s="16" t="s">
        <v>798</v>
      </c>
    </row>
    <row r="60" ht="30" customHeight="1" spans="1:6">
      <c r="A60" s="15" t="s">
        <v>782</v>
      </c>
      <c r="B60" s="16" t="s">
        <v>599</v>
      </c>
      <c r="C60" s="16" t="s">
        <v>699</v>
      </c>
      <c r="D60" s="16" t="s">
        <v>799</v>
      </c>
      <c r="E60" s="17">
        <v>4000</v>
      </c>
      <c r="F60" s="16" t="s">
        <v>800</v>
      </c>
    </row>
    <row r="61" ht="30" customHeight="1" spans="1:6">
      <c r="A61" s="15" t="s">
        <v>782</v>
      </c>
      <c r="B61" s="16" t="s">
        <v>599</v>
      </c>
      <c r="C61" s="16" t="s">
        <v>699</v>
      </c>
      <c r="D61" s="16" t="s">
        <v>801</v>
      </c>
      <c r="E61" s="17">
        <v>8000</v>
      </c>
      <c r="F61" s="16" t="s">
        <v>802</v>
      </c>
    </row>
    <row r="62" ht="71" customHeight="1" spans="1:6">
      <c r="A62" s="15" t="s">
        <v>782</v>
      </c>
      <c r="B62" s="16" t="s">
        <v>599</v>
      </c>
      <c r="C62" s="16" t="s">
        <v>699</v>
      </c>
      <c r="D62" s="16" t="s">
        <v>803</v>
      </c>
      <c r="E62" s="17">
        <v>900</v>
      </c>
      <c r="F62" s="16" t="s">
        <v>804</v>
      </c>
    </row>
    <row r="63" ht="30" customHeight="1" spans="1:6">
      <c r="A63" s="15" t="s">
        <v>782</v>
      </c>
      <c r="B63" s="16" t="s">
        <v>599</v>
      </c>
      <c r="C63" s="16" t="s">
        <v>699</v>
      </c>
      <c r="D63" s="16" t="s">
        <v>805</v>
      </c>
      <c r="E63" s="17">
        <v>1045</v>
      </c>
      <c r="F63" s="16" t="s">
        <v>806</v>
      </c>
    </row>
    <row r="64" ht="30" customHeight="1" spans="1:6">
      <c r="A64" s="15" t="s">
        <v>782</v>
      </c>
      <c r="B64" s="16" t="s">
        <v>599</v>
      </c>
      <c r="C64" s="16" t="s">
        <v>699</v>
      </c>
      <c r="D64" s="16" t="s">
        <v>807</v>
      </c>
      <c r="E64" s="17">
        <v>100</v>
      </c>
      <c r="F64" s="16" t="s">
        <v>808</v>
      </c>
    </row>
    <row r="65" ht="30" customHeight="1" spans="1:6">
      <c r="A65" s="15" t="s">
        <v>782</v>
      </c>
      <c r="B65" s="16" t="s">
        <v>599</v>
      </c>
      <c r="C65" s="16" t="s">
        <v>699</v>
      </c>
      <c r="D65" s="16" t="s">
        <v>809</v>
      </c>
      <c r="E65" s="17">
        <v>552</v>
      </c>
      <c r="F65" s="16" t="s">
        <v>810</v>
      </c>
    </row>
    <row r="66" ht="30" customHeight="1" spans="1:6">
      <c r="A66" s="15" t="s">
        <v>782</v>
      </c>
      <c r="B66" s="16" t="s">
        <v>599</v>
      </c>
      <c r="C66" s="16" t="s">
        <v>699</v>
      </c>
      <c r="D66" s="16" t="s">
        <v>811</v>
      </c>
      <c r="E66" s="17">
        <v>100</v>
      </c>
      <c r="F66" s="16" t="s">
        <v>812</v>
      </c>
    </row>
    <row r="67" ht="30" customHeight="1" spans="1:6">
      <c r="A67" s="13" t="s">
        <v>813</v>
      </c>
      <c r="B67" s="12" t="s">
        <v>601</v>
      </c>
      <c r="C67" s="14"/>
      <c r="D67" s="14"/>
      <c r="E67" s="11">
        <f>SUM(E68:E71)</f>
        <v>328.85</v>
      </c>
      <c r="F67" s="12"/>
    </row>
    <row r="68" ht="30" customHeight="1" spans="1:6">
      <c r="A68" s="15" t="s">
        <v>813</v>
      </c>
      <c r="B68" s="16" t="s">
        <v>601</v>
      </c>
      <c r="C68" s="16" t="s">
        <v>713</v>
      </c>
      <c r="D68" s="16" t="s">
        <v>814</v>
      </c>
      <c r="E68" s="17">
        <v>13</v>
      </c>
      <c r="F68" s="16" t="s">
        <v>815</v>
      </c>
    </row>
    <row r="69" ht="30" customHeight="1" spans="1:6">
      <c r="A69" s="15" t="s">
        <v>813</v>
      </c>
      <c r="B69" s="16" t="s">
        <v>601</v>
      </c>
      <c r="C69" s="16" t="s">
        <v>713</v>
      </c>
      <c r="D69" s="16" t="s">
        <v>816</v>
      </c>
      <c r="E69" s="17">
        <v>67.2</v>
      </c>
      <c r="F69" s="16" t="s">
        <v>817</v>
      </c>
    </row>
    <row r="70" ht="30" customHeight="1" spans="1:6">
      <c r="A70" s="15" t="s">
        <v>813</v>
      </c>
      <c r="B70" s="16" t="s">
        <v>601</v>
      </c>
      <c r="C70" s="16" t="s">
        <v>713</v>
      </c>
      <c r="D70" s="16" t="s">
        <v>818</v>
      </c>
      <c r="E70" s="17">
        <v>206.65</v>
      </c>
      <c r="F70" s="16" t="s">
        <v>819</v>
      </c>
    </row>
    <row r="71" ht="73" customHeight="1" spans="1:6">
      <c r="A71" s="15" t="s">
        <v>813</v>
      </c>
      <c r="B71" s="16" t="s">
        <v>601</v>
      </c>
      <c r="C71" s="16" t="s">
        <v>713</v>
      </c>
      <c r="D71" s="16" t="s">
        <v>820</v>
      </c>
      <c r="E71" s="17">
        <v>42</v>
      </c>
      <c r="F71" s="16" t="s">
        <v>821</v>
      </c>
    </row>
    <row r="72" ht="30" customHeight="1" spans="1:6">
      <c r="A72" s="13" t="s">
        <v>822</v>
      </c>
      <c r="B72" s="12" t="s">
        <v>603</v>
      </c>
      <c r="C72" s="14"/>
      <c r="D72" s="14"/>
      <c r="E72" s="11">
        <f>SUM(E73:E87)</f>
        <v>581.77</v>
      </c>
      <c r="F72" s="12"/>
    </row>
    <row r="73" ht="30" customHeight="1" spans="1:6">
      <c r="A73" s="15" t="s">
        <v>822</v>
      </c>
      <c r="B73" s="16" t="s">
        <v>603</v>
      </c>
      <c r="C73" s="16" t="s">
        <v>713</v>
      </c>
      <c r="D73" s="16" t="s">
        <v>823</v>
      </c>
      <c r="E73" s="17">
        <v>5</v>
      </c>
      <c r="F73" s="16" t="s">
        <v>824</v>
      </c>
    </row>
    <row r="74" ht="30" customHeight="1" spans="1:6">
      <c r="A74" s="15" t="s">
        <v>822</v>
      </c>
      <c r="B74" s="16" t="s">
        <v>603</v>
      </c>
      <c r="C74" s="16" t="s">
        <v>713</v>
      </c>
      <c r="D74" s="16" t="s">
        <v>825</v>
      </c>
      <c r="E74" s="17">
        <v>14</v>
      </c>
      <c r="F74" s="16" t="s">
        <v>826</v>
      </c>
    </row>
    <row r="75" ht="30" customHeight="1" spans="1:6">
      <c r="A75" s="15" t="s">
        <v>822</v>
      </c>
      <c r="B75" s="16" t="s">
        <v>603</v>
      </c>
      <c r="C75" s="16" t="s">
        <v>713</v>
      </c>
      <c r="D75" s="16" t="s">
        <v>827</v>
      </c>
      <c r="E75" s="17">
        <v>156.8</v>
      </c>
      <c r="F75" s="16" t="s">
        <v>828</v>
      </c>
    </row>
    <row r="76" ht="30" customHeight="1" spans="1:6">
      <c r="A76" s="15" t="s">
        <v>822</v>
      </c>
      <c r="B76" s="16" t="s">
        <v>603</v>
      </c>
      <c r="C76" s="16" t="s">
        <v>713</v>
      </c>
      <c r="D76" s="16" t="s">
        <v>829</v>
      </c>
      <c r="E76" s="17">
        <v>15.96</v>
      </c>
      <c r="F76" s="16" t="s">
        <v>830</v>
      </c>
    </row>
    <row r="77" ht="30" customHeight="1" spans="1:6">
      <c r="A77" s="15" t="s">
        <v>822</v>
      </c>
      <c r="B77" s="16" t="s">
        <v>603</v>
      </c>
      <c r="C77" s="16" t="s">
        <v>713</v>
      </c>
      <c r="D77" s="16" t="s">
        <v>831</v>
      </c>
      <c r="E77" s="17">
        <v>27</v>
      </c>
      <c r="F77" s="16" t="s">
        <v>832</v>
      </c>
    </row>
    <row r="78" ht="30" customHeight="1" spans="1:6">
      <c r="A78" s="15" t="s">
        <v>822</v>
      </c>
      <c r="B78" s="16" t="s">
        <v>603</v>
      </c>
      <c r="C78" s="16" t="s">
        <v>713</v>
      </c>
      <c r="D78" s="16" t="s">
        <v>833</v>
      </c>
      <c r="E78" s="17">
        <v>18.6</v>
      </c>
      <c r="F78" s="16" t="s">
        <v>834</v>
      </c>
    </row>
    <row r="79" ht="30" customHeight="1" spans="1:6">
      <c r="A79" s="15" t="s">
        <v>822</v>
      </c>
      <c r="B79" s="16" t="s">
        <v>603</v>
      </c>
      <c r="C79" s="16" t="s">
        <v>713</v>
      </c>
      <c r="D79" s="16" t="s">
        <v>835</v>
      </c>
      <c r="E79" s="17">
        <v>2.97</v>
      </c>
      <c r="F79" s="16" t="s">
        <v>836</v>
      </c>
    </row>
    <row r="80" ht="88" customHeight="1" spans="1:6">
      <c r="A80" s="15" t="s">
        <v>822</v>
      </c>
      <c r="B80" s="16" t="s">
        <v>603</v>
      </c>
      <c r="C80" s="16" t="s">
        <v>713</v>
      </c>
      <c r="D80" s="16" t="s">
        <v>818</v>
      </c>
      <c r="E80" s="17">
        <v>237.44</v>
      </c>
      <c r="F80" s="16" t="s">
        <v>837</v>
      </c>
    </row>
    <row r="81" ht="30" customHeight="1" spans="1:6">
      <c r="A81" s="15" t="s">
        <v>822</v>
      </c>
      <c r="B81" s="16" t="s">
        <v>603</v>
      </c>
      <c r="C81" s="16" t="s">
        <v>713</v>
      </c>
      <c r="D81" s="16" t="s">
        <v>838</v>
      </c>
      <c r="E81" s="17">
        <v>5</v>
      </c>
      <c r="F81" s="16" t="s">
        <v>839</v>
      </c>
    </row>
    <row r="82" ht="30" customHeight="1" spans="1:6">
      <c r="A82" s="15" t="s">
        <v>822</v>
      </c>
      <c r="B82" s="16" t="s">
        <v>603</v>
      </c>
      <c r="C82" s="16" t="s">
        <v>713</v>
      </c>
      <c r="D82" s="16" t="s">
        <v>840</v>
      </c>
      <c r="E82" s="17">
        <v>15</v>
      </c>
      <c r="F82" s="16" t="s">
        <v>841</v>
      </c>
    </row>
    <row r="83" ht="30" customHeight="1" spans="1:6">
      <c r="A83" s="15" t="s">
        <v>822</v>
      </c>
      <c r="B83" s="16" t="s">
        <v>603</v>
      </c>
      <c r="C83" s="16" t="s">
        <v>713</v>
      </c>
      <c r="D83" s="16" t="s">
        <v>842</v>
      </c>
      <c r="E83" s="17">
        <v>20</v>
      </c>
      <c r="F83" s="16" t="s">
        <v>843</v>
      </c>
    </row>
    <row r="84" ht="30" customHeight="1" spans="1:6">
      <c r="A84" s="15" t="s">
        <v>822</v>
      </c>
      <c r="B84" s="16" t="s">
        <v>603</v>
      </c>
      <c r="C84" s="16" t="s">
        <v>713</v>
      </c>
      <c r="D84" s="16" t="s">
        <v>844</v>
      </c>
      <c r="E84" s="17">
        <v>20</v>
      </c>
      <c r="F84" s="16" t="s">
        <v>845</v>
      </c>
    </row>
    <row r="85" ht="30" customHeight="1" spans="1:6">
      <c r="A85" s="15" t="s">
        <v>822</v>
      </c>
      <c r="B85" s="16" t="s">
        <v>603</v>
      </c>
      <c r="C85" s="16" t="s">
        <v>713</v>
      </c>
      <c r="D85" s="16" t="s">
        <v>846</v>
      </c>
      <c r="E85" s="17">
        <v>20</v>
      </c>
      <c r="F85" s="16" t="s">
        <v>847</v>
      </c>
    </row>
    <row r="86" ht="30" customHeight="1" spans="1:6">
      <c r="A86" s="15" t="s">
        <v>822</v>
      </c>
      <c r="B86" s="16" t="s">
        <v>603</v>
      </c>
      <c r="C86" s="16" t="s">
        <v>713</v>
      </c>
      <c r="D86" s="16" t="s">
        <v>848</v>
      </c>
      <c r="E86" s="17">
        <v>10</v>
      </c>
      <c r="F86" s="16" t="s">
        <v>849</v>
      </c>
    </row>
    <row r="87" ht="30" customHeight="1" spans="1:6">
      <c r="A87" s="15" t="s">
        <v>822</v>
      </c>
      <c r="B87" s="16" t="s">
        <v>603</v>
      </c>
      <c r="C87" s="16" t="s">
        <v>713</v>
      </c>
      <c r="D87" s="16" t="s">
        <v>850</v>
      </c>
      <c r="E87" s="17">
        <v>14</v>
      </c>
      <c r="F87" s="16" t="s">
        <v>851</v>
      </c>
    </row>
    <row r="88" ht="30" customHeight="1" spans="1:6">
      <c r="A88" s="13" t="s">
        <v>852</v>
      </c>
      <c r="B88" s="12" t="s">
        <v>605</v>
      </c>
      <c r="C88" s="14"/>
      <c r="D88" s="14"/>
      <c r="E88" s="11">
        <f>SUM(E89:E94)</f>
        <v>49938</v>
      </c>
      <c r="F88" s="12"/>
    </row>
    <row r="89" ht="113" customHeight="1" spans="1:6">
      <c r="A89" s="15" t="s">
        <v>852</v>
      </c>
      <c r="B89" s="16" t="s">
        <v>605</v>
      </c>
      <c r="C89" s="16" t="s">
        <v>713</v>
      </c>
      <c r="D89" s="16" t="s">
        <v>853</v>
      </c>
      <c r="E89" s="17">
        <v>209</v>
      </c>
      <c r="F89" s="16" t="s">
        <v>854</v>
      </c>
    </row>
    <row r="90" ht="63" customHeight="1" spans="1:6">
      <c r="A90" s="15" t="s">
        <v>852</v>
      </c>
      <c r="B90" s="16" t="s">
        <v>605</v>
      </c>
      <c r="C90" s="16" t="s">
        <v>699</v>
      </c>
      <c r="D90" s="16" t="s">
        <v>855</v>
      </c>
      <c r="E90" s="17">
        <v>10665</v>
      </c>
      <c r="F90" s="16" t="s">
        <v>856</v>
      </c>
    </row>
    <row r="91" ht="30" customHeight="1" spans="1:6">
      <c r="A91" s="15" t="s">
        <v>852</v>
      </c>
      <c r="B91" s="16" t="s">
        <v>605</v>
      </c>
      <c r="C91" s="16" t="s">
        <v>699</v>
      </c>
      <c r="D91" s="16" t="s">
        <v>857</v>
      </c>
      <c r="E91" s="17">
        <v>6000</v>
      </c>
      <c r="F91" s="16" t="s">
        <v>858</v>
      </c>
    </row>
    <row r="92" ht="50" customHeight="1" spans="1:6">
      <c r="A92" s="15" t="s">
        <v>852</v>
      </c>
      <c r="B92" s="16" t="s">
        <v>605</v>
      </c>
      <c r="C92" s="16" t="s">
        <v>699</v>
      </c>
      <c r="D92" s="16" t="s">
        <v>859</v>
      </c>
      <c r="E92" s="17">
        <v>6864</v>
      </c>
      <c r="F92" s="16" t="s">
        <v>860</v>
      </c>
    </row>
    <row r="93" ht="30" customHeight="1" spans="1:6">
      <c r="A93" s="15" t="s">
        <v>852</v>
      </c>
      <c r="B93" s="16" t="s">
        <v>605</v>
      </c>
      <c r="C93" s="16" t="s">
        <v>699</v>
      </c>
      <c r="D93" s="16" t="s">
        <v>861</v>
      </c>
      <c r="E93" s="17">
        <v>4000</v>
      </c>
      <c r="F93" s="16" t="s">
        <v>862</v>
      </c>
    </row>
    <row r="94" ht="45" customHeight="1" spans="1:6">
      <c r="A94" s="15" t="s">
        <v>852</v>
      </c>
      <c r="B94" s="16" t="s">
        <v>605</v>
      </c>
      <c r="C94" s="16" t="s">
        <v>699</v>
      </c>
      <c r="D94" s="16" t="s">
        <v>863</v>
      </c>
      <c r="E94" s="17">
        <v>22200</v>
      </c>
      <c r="F94" s="16" t="s">
        <v>864</v>
      </c>
    </row>
    <row r="95" ht="30" customHeight="1" spans="1:6">
      <c r="A95" s="13" t="s">
        <v>865</v>
      </c>
      <c r="B95" s="12" t="s">
        <v>607</v>
      </c>
      <c r="C95" s="14"/>
      <c r="D95" s="14"/>
      <c r="E95" s="11">
        <f>SUM(E96:E100)</f>
        <v>95.4</v>
      </c>
      <c r="F95" s="12"/>
    </row>
    <row r="96" ht="44" customHeight="1" spans="1:6">
      <c r="A96" s="15" t="s">
        <v>865</v>
      </c>
      <c r="B96" s="16" t="s">
        <v>607</v>
      </c>
      <c r="C96" s="16" t="s">
        <v>713</v>
      </c>
      <c r="D96" s="16" t="s">
        <v>866</v>
      </c>
      <c r="E96" s="17">
        <v>3</v>
      </c>
      <c r="F96" s="16" t="s">
        <v>867</v>
      </c>
    </row>
    <row r="97" ht="60" customHeight="1" spans="1:6">
      <c r="A97" s="15" t="s">
        <v>865</v>
      </c>
      <c r="B97" s="16" t="s">
        <v>607</v>
      </c>
      <c r="C97" s="16" t="s">
        <v>713</v>
      </c>
      <c r="D97" s="16" t="s">
        <v>868</v>
      </c>
      <c r="E97" s="17">
        <v>10</v>
      </c>
      <c r="F97" s="16" t="s">
        <v>869</v>
      </c>
    </row>
    <row r="98" ht="30" customHeight="1" spans="1:6">
      <c r="A98" s="15" t="s">
        <v>865</v>
      </c>
      <c r="B98" s="16" t="s">
        <v>607</v>
      </c>
      <c r="C98" s="16" t="s">
        <v>713</v>
      </c>
      <c r="D98" s="16" t="s">
        <v>870</v>
      </c>
      <c r="E98" s="17">
        <v>47.4</v>
      </c>
      <c r="F98" s="16" t="s">
        <v>871</v>
      </c>
    </row>
    <row r="99" ht="100" customHeight="1" spans="1:6">
      <c r="A99" s="15" t="s">
        <v>865</v>
      </c>
      <c r="B99" s="16" t="s">
        <v>607</v>
      </c>
      <c r="C99" s="16" t="s">
        <v>713</v>
      </c>
      <c r="D99" s="16" t="s">
        <v>872</v>
      </c>
      <c r="E99" s="17">
        <v>15</v>
      </c>
      <c r="F99" s="16" t="s">
        <v>873</v>
      </c>
    </row>
    <row r="100" ht="74" customHeight="1" spans="1:6">
      <c r="A100" s="15" t="s">
        <v>865</v>
      </c>
      <c r="B100" s="16" t="s">
        <v>607</v>
      </c>
      <c r="C100" s="16" t="s">
        <v>713</v>
      </c>
      <c r="D100" s="16" t="s">
        <v>874</v>
      </c>
      <c r="E100" s="17">
        <v>20</v>
      </c>
      <c r="F100" s="16" t="s">
        <v>875</v>
      </c>
    </row>
    <row r="101" ht="30" customHeight="1" spans="1:6">
      <c r="A101" s="13" t="s">
        <v>876</v>
      </c>
      <c r="B101" s="12" t="s">
        <v>609</v>
      </c>
      <c r="C101" s="14"/>
      <c r="D101" s="14"/>
      <c r="E101" s="11">
        <f>SUM(E102:E105)</f>
        <v>787.08</v>
      </c>
      <c r="F101" s="12"/>
    </row>
    <row r="102" ht="111" customHeight="1" spans="1:6">
      <c r="A102" s="15" t="s">
        <v>876</v>
      </c>
      <c r="B102" s="16" t="s">
        <v>609</v>
      </c>
      <c r="C102" s="16" t="s">
        <v>713</v>
      </c>
      <c r="D102" s="16" t="s">
        <v>877</v>
      </c>
      <c r="E102" s="17">
        <v>31.58</v>
      </c>
      <c r="F102" s="16" t="s">
        <v>878</v>
      </c>
    </row>
    <row r="103" ht="61" customHeight="1" spans="1:6">
      <c r="A103" s="15" t="s">
        <v>876</v>
      </c>
      <c r="B103" s="16" t="s">
        <v>609</v>
      </c>
      <c r="C103" s="16" t="s">
        <v>713</v>
      </c>
      <c r="D103" s="16" t="s">
        <v>879</v>
      </c>
      <c r="E103" s="17">
        <v>11</v>
      </c>
      <c r="F103" s="16" t="s">
        <v>880</v>
      </c>
    </row>
    <row r="104" ht="73" customHeight="1" spans="1:6">
      <c r="A104" s="15" t="s">
        <v>876</v>
      </c>
      <c r="B104" s="16" t="s">
        <v>609</v>
      </c>
      <c r="C104" s="16" t="s">
        <v>713</v>
      </c>
      <c r="D104" s="16" t="s">
        <v>881</v>
      </c>
      <c r="E104" s="17">
        <v>460</v>
      </c>
      <c r="F104" s="16" t="s">
        <v>882</v>
      </c>
    </row>
    <row r="105" ht="86" customHeight="1" spans="1:6">
      <c r="A105" s="15" t="s">
        <v>876</v>
      </c>
      <c r="B105" s="16" t="s">
        <v>609</v>
      </c>
      <c r="C105" s="16" t="s">
        <v>699</v>
      </c>
      <c r="D105" s="16" t="s">
        <v>883</v>
      </c>
      <c r="E105" s="17">
        <v>284.5</v>
      </c>
      <c r="F105" s="16" t="s">
        <v>884</v>
      </c>
    </row>
    <row r="106" ht="25.5" spans="1:6">
      <c r="A106" s="13" t="s">
        <v>885</v>
      </c>
      <c r="B106" s="12" t="s">
        <v>611</v>
      </c>
      <c r="C106" s="14"/>
      <c r="D106" s="14"/>
      <c r="E106" s="11">
        <f>SUM(E107:E119)</f>
        <v>3297.8</v>
      </c>
      <c r="F106" s="12"/>
    </row>
    <row r="107" ht="58" customHeight="1" spans="1:6">
      <c r="A107" s="15" t="s">
        <v>885</v>
      </c>
      <c r="B107" s="16" t="s">
        <v>611</v>
      </c>
      <c r="C107" s="16" t="s">
        <v>713</v>
      </c>
      <c r="D107" s="16" t="s">
        <v>886</v>
      </c>
      <c r="E107" s="17">
        <v>308</v>
      </c>
      <c r="F107" s="16" t="s">
        <v>887</v>
      </c>
    </row>
    <row r="108" ht="30" customHeight="1" spans="1:6">
      <c r="A108" s="15"/>
      <c r="B108" s="16" t="s">
        <v>611</v>
      </c>
      <c r="C108" s="16" t="s">
        <v>713</v>
      </c>
      <c r="D108" s="16" t="s">
        <v>888</v>
      </c>
      <c r="E108" s="17">
        <v>105</v>
      </c>
      <c r="F108" s="16" t="s">
        <v>889</v>
      </c>
    </row>
    <row r="109" ht="162" customHeight="1" spans="1:6">
      <c r="A109" s="15"/>
      <c r="B109" s="16" t="s">
        <v>611</v>
      </c>
      <c r="C109" s="16" t="s">
        <v>713</v>
      </c>
      <c r="D109" s="16" t="s">
        <v>890</v>
      </c>
      <c r="E109" s="17">
        <v>230.1</v>
      </c>
      <c r="F109" s="16" t="s">
        <v>891</v>
      </c>
    </row>
    <row r="110" ht="230" customHeight="1" spans="1:6">
      <c r="A110" s="15"/>
      <c r="B110" s="16" t="s">
        <v>611</v>
      </c>
      <c r="C110" s="16" t="s">
        <v>713</v>
      </c>
      <c r="D110" s="16" t="s">
        <v>892</v>
      </c>
      <c r="E110" s="17">
        <v>79.6</v>
      </c>
      <c r="F110" s="16" t="s">
        <v>893</v>
      </c>
    </row>
    <row r="111" ht="58" customHeight="1" spans="1:6">
      <c r="A111" s="15"/>
      <c r="B111" s="16" t="s">
        <v>611</v>
      </c>
      <c r="C111" s="16" t="s">
        <v>713</v>
      </c>
      <c r="D111" s="16" t="s">
        <v>894</v>
      </c>
      <c r="E111" s="17">
        <v>40</v>
      </c>
      <c r="F111" s="16" t="s">
        <v>895</v>
      </c>
    </row>
    <row r="112" ht="46" customHeight="1" spans="1:6">
      <c r="A112" s="15"/>
      <c r="B112" s="16" t="s">
        <v>611</v>
      </c>
      <c r="C112" s="16" t="s">
        <v>713</v>
      </c>
      <c r="D112" s="16" t="s">
        <v>896</v>
      </c>
      <c r="E112" s="17">
        <v>437</v>
      </c>
      <c r="F112" s="16" t="s">
        <v>897</v>
      </c>
    </row>
    <row r="113" ht="30" customHeight="1" spans="1:6">
      <c r="A113" s="15"/>
      <c r="B113" s="16" t="s">
        <v>611</v>
      </c>
      <c r="C113" s="16" t="s">
        <v>713</v>
      </c>
      <c r="D113" s="16" t="s">
        <v>898</v>
      </c>
      <c r="E113" s="17">
        <v>897</v>
      </c>
      <c r="F113" s="16" t="s">
        <v>899</v>
      </c>
    </row>
    <row r="114" ht="88" customHeight="1" spans="1:6">
      <c r="A114" s="15"/>
      <c r="B114" s="16" t="s">
        <v>611</v>
      </c>
      <c r="C114" s="16" t="s">
        <v>713</v>
      </c>
      <c r="D114" s="16" t="s">
        <v>900</v>
      </c>
      <c r="E114" s="17">
        <v>278.1</v>
      </c>
      <c r="F114" s="16" t="s">
        <v>901</v>
      </c>
    </row>
    <row r="115" ht="89" customHeight="1" spans="1:6">
      <c r="A115" s="15"/>
      <c r="B115" s="16" t="s">
        <v>611</v>
      </c>
      <c r="C115" s="16" t="s">
        <v>713</v>
      </c>
      <c r="D115" s="16" t="s">
        <v>902</v>
      </c>
      <c r="E115" s="17">
        <v>306</v>
      </c>
      <c r="F115" s="16" t="s">
        <v>903</v>
      </c>
    </row>
    <row r="116" ht="58" customHeight="1" spans="1:6">
      <c r="A116" s="15"/>
      <c r="B116" s="16" t="s">
        <v>611</v>
      </c>
      <c r="C116" s="16" t="s">
        <v>713</v>
      </c>
      <c r="D116" s="16" t="s">
        <v>904</v>
      </c>
      <c r="E116" s="17">
        <v>200</v>
      </c>
      <c r="F116" s="16" t="s">
        <v>905</v>
      </c>
    </row>
    <row r="117" ht="90" customHeight="1" spans="1:6">
      <c r="A117" s="15"/>
      <c r="B117" s="16" t="s">
        <v>611</v>
      </c>
      <c r="C117" s="16" t="s">
        <v>699</v>
      </c>
      <c r="D117" s="16" t="s">
        <v>906</v>
      </c>
      <c r="E117" s="17">
        <v>135</v>
      </c>
      <c r="F117" s="16" t="s">
        <v>907</v>
      </c>
    </row>
    <row r="118" ht="30" customHeight="1" spans="1:6">
      <c r="A118" s="15" t="s">
        <v>885</v>
      </c>
      <c r="B118" s="16" t="s">
        <v>611</v>
      </c>
      <c r="C118" s="16" t="s">
        <v>699</v>
      </c>
      <c r="D118" s="16" t="s">
        <v>908</v>
      </c>
      <c r="E118" s="17">
        <v>82</v>
      </c>
      <c r="F118" s="16" t="s">
        <v>909</v>
      </c>
    </row>
    <row r="119" ht="30" customHeight="1" spans="1:6">
      <c r="A119" s="15" t="s">
        <v>885</v>
      </c>
      <c r="B119" s="16" t="s">
        <v>611</v>
      </c>
      <c r="C119" s="16" t="s">
        <v>699</v>
      </c>
      <c r="D119" s="16" t="s">
        <v>910</v>
      </c>
      <c r="E119" s="17">
        <v>200</v>
      </c>
      <c r="F119" s="16" t="s">
        <v>911</v>
      </c>
    </row>
    <row r="120" ht="30" customHeight="1" spans="1:6">
      <c r="A120" s="13" t="s">
        <v>912</v>
      </c>
      <c r="B120" s="12" t="s">
        <v>613</v>
      </c>
      <c r="C120" s="14"/>
      <c r="D120" s="14"/>
      <c r="E120" s="11">
        <f>SUM(E121:E132)</f>
        <v>1458.86</v>
      </c>
      <c r="F120" s="12"/>
    </row>
    <row r="121" ht="58" customHeight="1" spans="1:6">
      <c r="A121" s="15" t="s">
        <v>912</v>
      </c>
      <c r="B121" s="16" t="s">
        <v>613</v>
      </c>
      <c r="C121" s="16" t="s">
        <v>713</v>
      </c>
      <c r="D121" s="16" t="s">
        <v>913</v>
      </c>
      <c r="E121" s="17">
        <v>40.4</v>
      </c>
      <c r="F121" s="16" t="s">
        <v>914</v>
      </c>
    </row>
    <row r="122" ht="97" customHeight="1" spans="1:6">
      <c r="A122" s="15" t="s">
        <v>912</v>
      </c>
      <c r="B122" s="16" t="s">
        <v>613</v>
      </c>
      <c r="C122" s="16" t="s">
        <v>713</v>
      </c>
      <c r="D122" s="16" t="s">
        <v>915</v>
      </c>
      <c r="E122" s="17">
        <v>27.91</v>
      </c>
      <c r="F122" s="16" t="s">
        <v>916</v>
      </c>
    </row>
    <row r="123" ht="110" customHeight="1" spans="1:6">
      <c r="A123" s="15" t="s">
        <v>912</v>
      </c>
      <c r="B123" s="16" t="s">
        <v>613</v>
      </c>
      <c r="C123" s="16" t="s">
        <v>713</v>
      </c>
      <c r="D123" s="16" t="s">
        <v>917</v>
      </c>
      <c r="E123" s="17">
        <v>787.4</v>
      </c>
      <c r="F123" s="16" t="s">
        <v>918</v>
      </c>
    </row>
    <row r="124" ht="30" customHeight="1" spans="1:6">
      <c r="A124" s="15" t="s">
        <v>912</v>
      </c>
      <c r="B124" s="16" t="s">
        <v>613</v>
      </c>
      <c r="C124" s="16" t="s">
        <v>713</v>
      </c>
      <c r="D124" s="16" t="s">
        <v>919</v>
      </c>
      <c r="E124" s="17">
        <v>10</v>
      </c>
      <c r="F124" s="16" t="s">
        <v>920</v>
      </c>
    </row>
    <row r="125" ht="30" customHeight="1" spans="1:6">
      <c r="A125" s="15" t="s">
        <v>912</v>
      </c>
      <c r="B125" s="16" t="s">
        <v>613</v>
      </c>
      <c r="C125" s="16" t="s">
        <v>713</v>
      </c>
      <c r="D125" s="16" t="s">
        <v>921</v>
      </c>
      <c r="E125" s="17">
        <v>10</v>
      </c>
      <c r="F125" s="16" t="s">
        <v>922</v>
      </c>
    </row>
    <row r="126" ht="30" customHeight="1" spans="1:6">
      <c r="A126" s="15" t="s">
        <v>912</v>
      </c>
      <c r="B126" s="16" t="s">
        <v>613</v>
      </c>
      <c r="C126" s="16" t="s">
        <v>713</v>
      </c>
      <c r="D126" s="16" t="s">
        <v>923</v>
      </c>
      <c r="E126" s="17">
        <v>108</v>
      </c>
      <c r="F126" s="16" t="s">
        <v>924</v>
      </c>
    </row>
    <row r="127" ht="99" customHeight="1" spans="1:6">
      <c r="A127" s="15" t="s">
        <v>912</v>
      </c>
      <c r="B127" s="16" t="s">
        <v>613</v>
      </c>
      <c r="C127" s="16" t="s">
        <v>713</v>
      </c>
      <c r="D127" s="16" t="s">
        <v>925</v>
      </c>
      <c r="E127" s="17">
        <v>42</v>
      </c>
      <c r="F127" s="16" t="s">
        <v>926</v>
      </c>
    </row>
    <row r="128" ht="121" customHeight="1" spans="1:6">
      <c r="A128" s="15" t="s">
        <v>912</v>
      </c>
      <c r="B128" s="16" t="s">
        <v>613</v>
      </c>
      <c r="C128" s="16" t="s">
        <v>713</v>
      </c>
      <c r="D128" s="16" t="s">
        <v>927</v>
      </c>
      <c r="E128" s="17">
        <v>179.5</v>
      </c>
      <c r="F128" s="16" t="s">
        <v>928</v>
      </c>
    </row>
    <row r="129" ht="187" customHeight="1" spans="1:6">
      <c r="A129" s="15" t="s">
        <v>912</v>
      </c>
      <c r="B129" s="16" t="s">
        <v>613</v>
      </c>
      <c r="C129" s="16" t="s">
        <v>713</v>
      </c>
      <c r="D129" s="16" t="s">
        <v>929</v>
      </c>
      <c r="E129" s="17">
        <v>151.65</v>
      </c>
      <c r="F129" s="16" t="s">
        <v>930</v>
      </c>
    </row>
    <row r="130" ht="30" customHeight="1" spans="1:6">
      <c r="A130" s="15" t="s">
        <v>912</v>
      </c>
      <c r="B130" s="16" t="s">
        <v>613</v>
      </c>
      <c r="C130" s="16" t="s">
        <v>713</v>
      </c>
      <c r="D130" s="16" t="s">
        <v>931</v>
      </c>
      <c r="E130" s="17">
        <v>10</v>
      </c>
      <c r="F130" s="16" t="s">
        <v>932</v>
      </c>
    </row>
    <row r="131" ht="65" customHeight="1" spans="1:6">
      <c r="A131" s="15" t="s">
        <v>912</v>
      </c>
      <c r="B131" s="16" t="s">
        <v>613</v>
      </c>
      <c r="C131" s="16" t="s">
        <v>713</v>
      </c>
      <c r="D131" s="16" t="s">
        <v>933</v>
      </c>
      <c r="E131" s="17">
        <v>50</v>
      </c>
      <c r="F131" s="16" t="s">
        <v>934</v>
      </c>
    </row>
    <row r="132" ht="44" customHeight="1" spans="1:6">
      <c r="A132" s="15" t="s">
        <v>912</v>
      </c>
      <c r="B132" s="16" t="s">
        <v>613</v>
      </c>
      <c r="C132" s="16" t="s">
        <v>713</v>
      </c>
      <c r="D132" s="16" t="s">
        <v>935</v>
      </c>
      <c r="E132" s="17">
        <v>42</v>
      </c>
      <c r="F132" s="16" t="s">
        <v>936</v>
      </c>
    </row>
    <row r="133" ht="30" customHeight="1" spans="1:6">
      <c r="A133" s="13" t="s">
        <v>937</v>
      </c>
      <c r="B133" s="12" t="s">
        <v>615</v>
      </c>
      <c r="C133" s="14"/>
      <c r="D133" s="14"/>
      <c r="E133" s="11">
        <f>SUM(E134:E141)</f>
        <v>101</v>
      </c>
      <c r="F133" s="12"/>
    </row>
    <row r="134" ht="30" customHeight="1" spans="1:6">
      <c r="A134" s="15" t="s">
        <v>937</v>
      </c>
      <c r="B134" s="16" t="s">
        <v>615</v>
      </c>
      <c r="C134" s="16" t="s">
        <v>713</v>
      </c>
      <c r="D134" s="16" t="s">
        <v>938</v>
      </c>
      <c r="E134" s="17">
        <v>6</v>
      </c>
      <c r="F134" s="16" t="s">
        <v>939</v>
      </c>
    </row>
    <row r="135" ht="30" customHeight="1" spans="1:6">
      <c r="A135" s="15" t="s">
        <v>937</v>
      </c>
      <c r="B135" s="16" t="s">
        <v>615</v>
      </c>
      <c r="C135" s="16" t="s">
        <v>713</v>
      </c>
      <c r="D135" s="16" t="s">
        <v>940</v>
      </c>
      <c r="E135" s="17">
        <v>10</v>
      </c>
      <c r="F135" s="16" t="s">
        <v>941</v>
      </c>
    </row>
    <row r="136" ht="30" customHeight="1" spans="1:6">
      <c r="A136" s="15" t="s">
        <v>937</v>
      </c>
      <c r="B136" s="16" t="s">
        <v>615</v>
      </c>
      <c r="C136" s="16" t="s">
        <v>713</v>
      </c>
      <c r="D136" s="16" t="s">
        <v>942</v>
      </c>
      <c r="E136" s="17">
        <v>15</v>
      </c>
      <c r="F136" s="16" t="s">
        <v>943</v>
      </c>
    </row>
    <row r="137" ht="30" customHeight="1" spans="1:6">
      <c r="A137" s="15" t="s">
        <v>937</v>
      </c>
      <c r="B137" s="16" t="s">
        <v>615</v>
      </c>
      <c r="C137" s="16" t="s">
        <v>713</v>
      </c>
      <c r="D137" s="16" t="s">
        <v>944</v>
      </c>
      <c r="E137" s="17">
        <v>10</v>
      </c>
      <c r="F137" s="16" t="s">
        <v>945</v>
      </c>
    </row>
    <row r="138" ht="30" customHeight="1" spans="1:6">
      <c r="A138" s="15" t="s">
        <v>937</v>
      </c>
      <c r="B138" s="16" t="s">
        <v>615</v>
      </c>
      <c r="C138" s="16" t="s">
        <v>713</v>
      </c>
      <c r="D138" s="16" t="s">
        <v>946</v>
      </c>
      <c r="E138" s="17">
        <v>30</v>
      </c>
      <c r="F138" s="16" t="s">
        <v>947</v>
      </c>
    </row>
    <row r="139" ht="30" customHeight="1" spans="1:6">
      <c r="A139" s="15" t="s">
        <v>937</v>
      </c>
      <c r="B139" s="16" t="s">
        <v>615</v>
      </c>
      <c r="C139" s="16" t="s">
        <v>713</v>
      </c>
      <c r="D139" s="16" t="s">
        <v>948</v>
      </c>
      <c r="E139" s="17">
        <v>12</v>
      </c>
      <c r="F139" s="16" t="s">
        <v>949</v>
      </c>
    </row>
    <row r="140" ht="30" customHeight="1" spans="1:6">
      <c r="A140" s="15" t="s">
        <v>937</v>
      </c>
      <c r="B140" s="16" t="s">
        <v>615</v>
      </c>
      <c r="C140" s="16" t="s">
        <v>713</v>
      </c>
      <c r="D140" s="16" t="s">
        <v>950</v>
      </c>
      <c r="E140" s="17">
        <v>12</v>
      </c>
      <c r="F140" s="16" t="s">
        <v>951</v>
      </c>
    </row>
    <row r="141" ht="30" customHeight="1" spans="1:6">
      <c r="A141" s="15" t="s">
        <v>937</v>
      </c>
      <c r="B141" s="16" t="s">
        <v>615</v>
      </c>
      <c r="C141" s="16" t="s">
        <v>713</v>
      </c>
      <c r="D141" s="16" t="s">
        <v>952</v>
      </c>
      <c r="E141" s="17">
        <v>6</v>
      </c>
      <c r="F141" s="16" t="s">
        <v>953</v>
      </c>
    </row>
  </sheetData>
  <mergeCells count="2">
    <mergeCell ref="B1:F1"/>
    <mergeCell ref="A4:D4"/>
  </mergeCells>
  <pageMargins left="0.751388888888889" right="0.751388888888889" top="1" bottom="1"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G84"/>
  <sheetViews>
    <sheetView showZeros="0" workbookViewId="0">
      <pane xSplit="1" ySplit="3" topLeftCell="B9" activePane="bottomRight" state="frozen"/>
      <selection/>
      <selection pane="topRight"/>
      <selection pane="bottomLeft"/>
      <selection pane="bottomRight" activeCell="K16" sqref="K16"/>
    </sheetView>
  </sheetViews>
  <sheetFormatPr defaultColWidth="9" defaultRowHeight="15.75" outlineLevelCol="6"/>
  <cols>
    <col min="1" max="1" width="27.375" style="431" customWidth="1"/>
    <col min="2" max="5" width="12.625" style="431" customWidth="1"/>
    <col min="6" max="6" width="9" style="432" hidden="1" customWidth="1"/>
    <col min="7" max="16384" width="9" style="431"/>
  </cols>
  <sheetData>
    <row r="1" s="429" customFormat="1" ht="30" customHeight="1" spans="1:6">
      <c r="A1" s="433" t="s">
        <v>122</v>
      </c>
      <c r="B1" s="433"/>
      <c r="C1" s="433"/>
      <c r="D1" s="433"/>
      <c r="E1" s="433"/>
      <c r="F1" s="434"/>
    </row>
    <row r="2" s="430" customFormat="1" ht="20.1" customHeight="1" spans="1:6">
      <c r="A2" s="435"/>
      <c r="B2" s="435"/>
      <c r="C2" s="435"/>
      <c r="D2" s="436" t="s">
        <v>1</v>
      </c>
      <c r="E2" s="436"/>
      <c r="F2" s="437"/>
    </row>
    <row r="3" s="430" customFormat="1" ht="30" customHeight="1" spans="1:6">
      <c r="A3" s="438" t="s">
        <v>123</v>
      </c>
      <c r="B3" s="439" t="s">
        <v>3</v>
      </c>
      <c r="C3" s="439" t="s">
        <v>4</v>
      </c>
      <c r="D3" s="440" t="s">
        <v>124</v>
      </c>
      <c r="E3" s="441" t="s">
        <v>6</v>
      </c>
      <c r="F3" s="437" t="s">
        <v>125</v>
      </c>
    </row>
    <row r="4" s="430" customFormat="1" ht="30" customHeight="1" spans="1:6">
      <c r="A4" s="246" t="s">
        <v>126</v>
      </c>
      <c r="B4" s="442"/>
      <c r="C4" s="228"/>
      <c r="D4" s="229"/>
      <c r="E4" s="231"/>
      <c r="F4" s="437"/>
    </row>
    <row r="5" s="430" customFormat="1" ht="30" customHeight="1" spans="1:6">
      <c r="A5" s="246" t="s">
        <v>127</v>
      </c>
      <c r="B5" s="442"/>
      <c r="C5" s="228"/>
      <c r="D5" s="229"/>
      <c r="E5" s="231"/>
      <c r="F5" s="437"/>
    </row>
    <row r="6" s="430" customFormat="1" ht="30" customHeight="1" spans="1:6">
      <c r="A6" s="246" t="s">
        <v>128</v>
      </c>
      <c r="B6" s="442"/>
      <c r="C6" s="228"/>
      <c r="D6" s="229"/>
      <c r="E6" s="231"/>
      <c r="F6" s="437"/>
    </row>
    <row r="7" s="430" customFormat="1" ht="30" customHeight="1" spans="1:6">
      <c r="A7" s="246" t="s">
        <v>129</v>
      </c>
      <c r="B7" s="442"/>
      <c r="C7" s="228"/>
      <c r="D7" s="229"/>
      <c r="E7" s="231"/>
      <c r="F7" s="437"/>
    </row>
    <row r="8" s="430" customFormat="1" ht="30" customHeight="1" spans="1:6">
      <c r="A8" s="246" t="s">
        <v>130</v>
      </c>
      <c r="B8" s="228">
        <v>793</v>
      </c>
      <c r="C8" s="228">
        <v>793</v>
      </c>
      <c r="D8" s="229">
        <f>C8/B8*100</f>
        <v>100</v>
      </c>
      <c r="E8" s="231">
        <f>IFERROR(ROUND(C8/F8-1,4)*100,)</f>
        <v>1.02</v>
      </c>
      <c r="F8" s="437">
        <v>785</v>
      </c>
    </row>
    <row r="9" s="430" customFormat="1" ht="30" customHeight="1" spans="1:6">
      <c r="A9" s="246" t="s">
        <v>131</v>
      </c>
      <c r="B9" s="228">
        <v>6000</v>
      </c>
      <c r="C9" s="228">
        <v>6000</v>
      </c>
      <c r="D9" s="229">
        <f>C9/B9*100</f>
        <v>100</v>
      </c>
      <c r="E9" s="231">
        <f>IFERROR(ROUND(C9/F9-1,4)*100,)</f>
        <v>-70.41</v>
      </c>
      <c r="F9" s="437">
        <v>20279</v>
      </c>
    </row>
    <row r="10" s="430" customFormat="1" ht="30" customHeight="1" spans="1:6">
      <c r="A10" s="249"/>
      <c r="B10" s="228"/>
      <c r="C10" s="228"/>
      <c r="D10" s="229"/>
      <c r="E10" s="231"/>
      <c r="F10" s="437"/>
    </row>
    <row r="11" s="430" customFormat="1" ht="30" customHeight="1" spans="1:6">
      <c r="A11" s="249"/>
      <c r="B11" s="228"/>
      <c r="C11" s="228"/>
      <c r="D11" s="229"/>
      <c r="E11" s="231"/>
      <c r="F11" s="437"/>
    </row>
    <row r="12" s="430" customFormat="1" ht="30" customHeight="1" spans="1:6">
      <c r="A12" s="249"/>
      <c r="B12" s="228"/>
      <c r="C12" s="228"/>
      <c r="D12" s="229"/>
      <c r="E12" s="231"/>
      <c r="F12" s="437"/>
    </row>
    <row r="13" s="430" customFormat="1" ht="30" customHeight="1" spans="1:6">
      <c r="A13" s="249"/>
      <c r="B13" s="228"/>
      <c r="C13" s="228"/>
      <c r="D13" s="229"/>
      <c r="E13" s="231"/>
      <c r="F13" s="437"/>
    </row>
    <row r="14" s="430" customFormat="1" ht="30" customHeight="1" spans="1:6">
      <c r="A14" s="252" t="s">
        <v>132</v>
      </c>
      <c r="B14" s="234">
        <f>SUM(B4:B13)</f>
        <v>6793</v>
      </c>
      <c r="C14" s="371">
        <f>SUM(C4:C13)</f>
        <v>6793</v>
      </c>
      <c r="D14" s="443">
        <f>C14/B14*100</f>
        <v>100</v>
      </c>
      <c r="E14" s="444">
        <f>IFERROR(ROUND(C14/F14-1,4)*100,)</f>
        <v>-67.75</v>
      </c>
      <c r="F14" s="437">
        <f>SUM(F4:F9)</f>
        <v>21064</v>
      </c>
    </row>
    <row r="15" s="430" customFormat="1" ht="30" customHeight="1" spans="1:6">
      <c r="A15" s="249" t="s">
        <v>133</v>
      </c>
      <c r="B15" s="228">
        <v>77443</v>
      </c>
      <c r="C15" s="253">
        <v>79075</v>
      </c>
      <c r="D15" s="229">
        <f>C15/B15*100</f>
        <v>102.11</v>
      </c>
      <c r="E15" s="231">
        <f>IFERROR(ROUND(C15/F15-1,4)*100,)</f>
        <v>852.25</v>
      </c>
      <c r="F15" s="437">
        <v>8304</v>
      </c>
    </row>
    <row r="16" s="430" customFormat="1" ht="30" customHeight="1" spans="1:6">
      <c r="A16" s="249" t="s">
        <v>134</v>
      </c>
      <c r="B16" s="228">
        <v>266108</v>
      </c>
      <c r="C16" s="253">
        <v>296108</v>
      </c>
      <c r="D16" s="229">
        <f>C16/B16*100</f>
        <v>111.27</v>
      </c>
      <c r="E16" s="231">
        <f>IFERROR(ROUND(C16/F16-1,4)*100,)</f>
        <v>57.13</v>
      </c>
      <c r="F16" s="437">
        <v>188443</v>
      </c>
    </row>
    <row r="17" s="430" customFormat="1" ht="30" customHeight="1" spans="1:6">
      <c r="A17" s="249" t="s">
        <v>135</v>
      </c>
      <c r="B17" s="228"/>
      <c r="C17" s="253"/>
      <c r="D17" s="229"/>
      <c r="E17" s="231"/>
      <c r="F17" s="437">
        <v>6606</v>
      </c>
    </row>
    <row r="18" s="430" customFormat="1" ht="30" customHeight="1" spans="1:6">
      <c r="A18" s="249" t="s">
        <v>136</v>
      </c>
      <c r="B18" s="228">
        <v>56978</v>
      </c>
      <c r="C18" s="228">
        <v>56978</v>
      </c>
      <c r="D18" s="229">
        <f>C18/B18*100</f>
        <v>100</v>
      </c>
      <c r="E18" s="231">
        <f>IFERROR(ROUND(C18/F18-1,4)*100,)</f>
        <v>13.21</v>
      </c>
      <c r="F18" s="437">
        <v>50329</v>
      </c>
    </row>
    <row r="19" s="430" customFormat="1" ht="30" customHeight="1" spans="1:6">
      <c r="A19" s="249"/>
      <c r="B19" s="228"/>
      <c r="C19" s="228"/>
      <c r="D19" s="229"/>
      <c r="E19" s="231"/>
      <c r="F19" s="437"/>
    </row>
    <row r="20" s="430" customFormat="1" ht="30" customHeight="1" spans="1:6">
      <c r="A20" s="249"/>
      <c r="B20" s="228"/>
      <c r="C20" s="228"/>
      <c r="D20" s="229"/>
      <c r="E20" s="231"/>
      <c r="F20" s="437"/>
    </row>
    <row r="21" s="430" customFormat="1" ht="30" customHeight="1" spans="1:6">
      <c r="A21" s="249"/>
      <c r="B21" s="228"/>
      <c r="C21" s="228"/>
      <c r="D21" s="229"/>
      <c r="E21" s="231"/>
      <c r="F21" s="437"/>
    </row>
    <row r="22" s="430" customFormat="1" ht="30" customHeight="1" spans="1:6">
      <c r="A22" s="249"/>
      <c r="B22" s="228"/>
      <c r="C22" s="228"/>
      <c r="D22" s="229"/>
      <c r="E22" s="231"/>
      <c r="F22" s="437"/>
    </row>
    <row r="23" s="430" customFormat="1" ht="30" customHeight="1" spans="1:6">
      <c r="A23" s="249"/>
      <c r="B23" s="228"/>
      <c r="C23" s="228"/>
      <c r="D23" s="229"/>
      <c r="E23" s="231"/>
      <c r="F23" s="437"/>
    </row>
    <row r="24" s="430" customFormat="1" ht="30" customHeight="1" spans="1:6">
      <c r="A24" s="445" t="s">
        <v>83</v>
      </c>
      <c r="B24" s="446">
        <f>B14+B15+B16+B17+B18</f>
        <v>407322</v>
      </c>
      <c r="C24" s="446">
        <f>C14+C15+C16+C17+C18</f>
        <v>438954</v>
      </c>
      <c r="D24" s="447">
        <f>C24/B24*100</f>
        <v>107.77</v>
      </c>
      <c r="E24" s="300">
        <f>IFERROR(ROUND(C24/F24-1,4)*100,)</f>
        <v>59.77</v>
      </c>
      <c r="F24" s="448">
        <f>F14+F15+F16+F17+F18</f>
        <v>274746</v>
      </c>
    </row>
    <row r="25" s="430" customFormat="1" ht="114.75" customHeight="1" spans="1:6">
      <c r="A25" s="449"/>
      <c r="B25" s="449"/>
      <c r="C25" s="449"/>
      <c r="D25" s="449"/>
      <c r="E25" s="449"/>
      <c r="F25" s="437"/>
    </row>
    <row r="26" s="430" customFormat="1" ht="12.75" spans="6:6">
      <c r="F26" s="437"/>
    </row>
    <row r="27" s="430" customFormat="1" ht="12.75" spans="6:7">
      <c r="F27" s="437"/>
      <c r="G27" s="450"/>
    </row>
    <row r="28" s="430" customFormat="1" ht="12.75" spans="6:6">
      <c r="F28" s="437"/>
    </row>
    <row r="29" s="430" customFormat="1" ht="12.75" spans="6:6">
      <c r="F29" s="437"/>
    </row>
    <row r="30" s="430" customFormat="1" ht="12.75" spans="6:6">
      <c r="F30" s="437"/>
    </row>
    <row r="31" s="430" customFormat="1" ht="12.75" spans="6:6">
      <c r="F31" s="437"/>
    </row>
    <row r="32" s="430" customFormat="1" ht="12.75" spans="6:6">
      <c r="F32" s="437"/>
    </row>
    <row r="33" s="430" customFormat="1" ht="12.75" spans="6:6">
      <c r="F33" s="437"/>
    </row>
    <row r="34" s="430" customFormat="1" ht="12.75" spans="6:6">
      <c r="F34" s="437"/>
    </row>
    <row r="35" s="430" customFormat="1" ht="12.75" spans="6:6">
      <c r="F35" s="437"/>
    </row>
    <row r="36" s="430" customFormat="1" ht="12.75" spans="6:6">
      <c r="F36" s="437"/>
    </row>
    <row r="37" s="430" customFormat="1" ht="12.75" spans="6:6">
      <c r="F37" s="437"/>
    </row>
    <row r="38" s="430" customFormat="1" ht="12.75" spans="6:6">
      <c r="F38" s="437"/>
    </row>
    <row r="39" s="430" customFormat="1" ht="12.75" spans="6:6">
      <c r="F39" s="437"/>
    </row>
    <row r="40" s="430" customFormat="1" ht="12.75" spans="6:6">
      <c r="F40" s="437"/>
    </row>
    <row r="41" s="430" customFormat="1" ht="12.75" spans="6:6">
      <c r="F41" s="437"/>
    </row>
    <row r="42" s="430" customFormat="1" ht="12.75" spans="6:6">
      <c r="F42" s="437"/>
    </row>
    <row r="43" s="430" customFormat="1" ht="12.75" spans="6:6">
      <c r="F43" s="437"/>
    </row>
    <row r="44" s="430" customFormat="1" ht="12.75" spans="6:6">
      <c r="F44" s="437"/>
    </row>
    <row r="45" s="430" customFormat="1" ht="12.75" spans="6:6">
      <c r="F45" s="437"/>
    </row>
    <row r="46" s="430" customFormat="1" ht="12.75" spans="6:6">
      <c r="F46" s="437"/>
    </row>
    <row r="47" s="430" customFormat="1" ht="12.75" spans="6:6">
      <c r="F47" s="437"/>
    </row>
    <row r="48" s="430" customFormat="1" ht="12.75" spans="6:6">
      <c r="F48" s="437"/>
    </row>
    <row r="49" s="430" customFormat="1" ht="12.75" spans="6:6">
      <c r="F49" s="437"/>
    </row>
    <row r="50" s="430" customFormat="1" ht="12.75" spans="6:6">
      <c r="F50" s="437"/>
    </row>
    <row r="51" s="430" customFormat="1" ht="12.75" spans="6:6">
      <c r="F51" s="437"/>
    </row>
    <row r="52" s="430" customFormat="1" ht="12.75" spans="6:6">
      <c r="F52" s="437"/>
    </row>
    <row r="53" s="430" customFormat="1" ht="12.75" spans="6:6">
      <c r="F53" s="437"/>
    </row>
    <row r="54" s="430" customFormat="1" ht="12.75" spans="6:6">
      <c r="F54" s="437"/>
    </row>
    <row r="55" s="430" customFormat="1" ht="12.75" spans="6:6">
      <c r="F55" s="437"/>
    </row>
    <row r="56" s="430" customFormat="1" ht="12.75" spans="6:6">
      <c r="F56" s="437"/>
    </row>
    <row r="57" s="430" customFormat="1" ht="12.75" spans="6:6">
      <c r="F57" s="437"/>
    </row>
    <row r="58" s="430" customFormat="1" ht="12.75" spans="6:6">
      <c r="F58" s="437"/>
    </row>
    <row r="59" s="430" customFormat="1" ht="12.75" spans="6:6">
      <c r="F59" s="437"/>
    </row>
    <row r="60" s="430" customFormat="1" ht="12.75" spans="6:6">
      <c r="F60" s="437"/>
    </row>
    <row r="61" s="430" customFormat="1" ht="12.75" spans="6:6">
      <c r="F61" s="437"/>
    </row>
    <row r="62" s="430" customFormat="1" ht="12.75" spans="6:6">
      <c r="F62" s="437"/>
    </row>
    <row r="63" s="430" customFormat="1" ht="12.75" spans="6:6">
      <c r="F63" s="437"/>
    </row>
    <row r="64" s="430" customFormat="1" ht="12.75" spans="6:6">
      <c r="F64" s="437"/>
    </row>
    <row r="65" s="430" customFormat="1" ht="12.75" spans="6:6">
      <c r="F65" s="437"/>
    </row>
    <row r="66" s="430" customFormat="1" ht="12.75" spans="6:6">
      <c r="F66" s="437"/>
    </row>
    <row r="67" s="430" customFormat="1" ht="12.75" spans="6:6">
      <c r="F67" s="437"/>
    </row>
    <row r="68" s="430" customFormat="1" ht="12.75" spans="6:6">
      <c r="F68" s="437"/>
    </row>
    <row r="69" s="430" customFormat="1" ht="12.75" spans="6:6">
      <c r="F69" s="437"/>
    </row>
    <row r="70" s="430" customFormat="1" ht="12.75" spans="6:6">
      <c r="F70" s="437"/>
    </row>
    <row r="71" s="430" customFormat="1" ht="12.75" spans="6:6">
      <c r="F71" s="437"/>
    </row>
    <row r="72" s="430" customFormat="1" ht="12.75" spans="6:6">
      <c r="F72" s="437"/>
    </row>
    <row r="73" s="430" customFormat="1" ht="12.75" spans="6:6">
      <c r="F73" s="437"/>
    </row>
    <row r="74" s="430" customFormat="1" ht="12.75" spans="6:6">
      <c r="F74" s="437"/>
    </row>
    <row r="75" s="430" customFormat="1" ht="12.75" spans="6:6">
      <c r="F75" s="437"/>
    </row>
    <row r="76" s="430" customFormat="1" ht="12.75" spans="6:6">
      <c r="F76" s="437"/>
    </row>
    <row r="77" s="430" customFormat="1" ht="12.75" spans="6:6">
      <c r="F77" s="437"/>
    </row>
    <row r="78" s="430" customFormat="1" ht="12.75" spans="6:6">
      <c r="F78" s="437"/>
    </row>
    <row r="79" s="430" customFormat="1" ht="12.75" spans="6:6">
      <c r="F79" s="437"/>
    </row>
    <row r="80" s="430" customFormat="1" ht="12.75" spans="6:6">
      <c r="F80" s="437"/>
    </row>
    <row r="81" s="430" customFormat="1" ht="12.75" spans="6:6">
      <c r="F81" s="437"/>
    </row>
    <row r="82" s="430" customFormat="1" ht="12.75" spans="6:6">
      <c r="F82" s="437"/>
    </row>
    <row r="83" s="430" customFormat="1" ht="12.75" spans="6:6">
      <c r="F83" s="437"/>
    </row>
    <row r="84" s="430" customFormat="1" ht="12.75" spans="6:6">
      <c r="F84" s="437"/>
    </row>
  </sheetData>
  <mergeCells count="3">
    <mergeCell ref="A1:E1"/>
    <mergeCell ref="D2:E2"/>
    <mergeCell ref="A25:E25"/>
  </mergeCells>
  <printOptions horizontalCentered="1"/>
  <pageMargins left="0.78740157480315" right="0.78740157480315" top="0.78740157480315" bottom="0.78740157480315" header="0.196850393700787" footer="0.31496062992126"/>
  <pageSetup paperSize="9" firstPageNumber="3" orientation="portrait" useFirstPageNumber="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8"/>
  <sheetViews>
    <sheetView showZeros="0" zoomScale="120" zoomScaleNormal="120" workbookViewId="0">
      <pane xSplit="1" ySplit="3" topLeftCell="B10" activePane="bottomRight" state="frozen"/>
      <selection/>
      <selection pane="topRight"/>
      <selection pane="bottomLeft"/>
      <selection pane="bottomRight" activeCell="G14" sqref="G14:H14"/>
    </sheetView>
  </sheetViews>
  <sheetFormatPr defaultColWidth="9" defaultRowHeight="15.75" outlineLevelCol="3"/>
  <cols>
    <col min="1" max="1" width="27.5" style="421" customWidth="1"/>
    <col min="2" max="4" width="16.425" style="421" customWidth="1"/>
    <col min="5" max="7" width="9" style="421" customWidth="1"/>
    <col min="8" max="16384" width="9" style="421"/>
  </cols>
  <sheetData>
    <row r="1" s="419" customFormat="1" ht="30" customHeight="1" spans="1:4">
      <c r="A1" s="422" t="s">
        <v>137</v>
      </c>
      <c r="B1" s="422"/>
      <c r="C1" s="422"/>
      <c r="D1" s="422"/>
    </row>
    <row r="2" s="420" customFormat="1" ht="20.1" customHeight="1" spans="4:4">
      <c r="D2" s="112" t="s">
        <v>1</v>
      </c>
    </row>
    <row r="3" s="420" customFormat="1" ht="30" customHeight="1" spans="1:4">
      <c r="A3" s="68" t="s">
        <v>54</v>
      </c>
      <c r="B3" s="207" t="s">
        <v>56</v>
      </c>
      <c r="C3" s="423" t="s">
        <v>57</v>
      </c>
      <c r="D3" s="117" t="s">
        <v>58</v>
      </c>
    </row>
    <row r="4" s="420" customFormat="1" ht="25.2" customHeight="1" spans="1:4">
      <c r="A4" s="227" t="s">
        <v>63</v>
      </c>
      <c r="B4" s="208"/>
      <c r="C4" s="424"/>
      <c r="D4" s="123"/>
    </row>
    <row r="5" s="420" customFormat="1" ht="25.2" customHeight="1" spans="1:4">
      <c r="A5" s="227" t="s">
        <v>64</v>
      </c>
      <c r="B5" s="208"/>
      <c r="C5" s="424"/>
      <c r="D5" s="123"/>
    </row>
    <row r="6" s="420" customFormat="1" ht="25.2" customHeight="1" spans="1:4">
      <c r="A6" s="227" t="s">
        <v>65</v>
      </c>
      <c r="B6" s="228"/>
      <c r="C6" s="228"/>
      <c r="D6" s="230"/>
    </row>
    <row r="7" s="420" customFormat="1" ht="25.2" customHeight="1" spans="1:4">
      <c r="A7" s="227" t="s">
        <v>66</v>
      </c>
      <c r="B7" s="228"/>
      <c r="C7" s="228"/>
      <c r="D7" s="230"/>
    </row>
    <row r="8" s="420" customFormat="1" ht="25.2" customHeight="1" spans="1:4">
      <c r="A8" s="227" t="s">
        <v>67</v>
      </c>
      <c r="B8" s="228"/>
      <c r="C8" s="228"/>
      <c r="D8" s="230"/>
    </row>
    <row r="9" s="420" customFormat="1" ht="25.2" customHeight="1" spans="1:4">
      <c r="A9" s="227" t="s">
        <v>68</v>
      </c>
      <c r="B9" s="425"/>
      <c r="C9" s="228">
        <v>470</v>
      </c>
      <c r="D9" s="230">
        <f>IFERROR((B9-C9)/C9*100,)</f>
        <v>-100</v>
      </c>
    </row>
    <row r="10" s="420" customFormat="1" ht="25.2" customHeight="1" spans="1:4">
      <c r="A10" s="227" t="s">
        <v>69</v>
      </c>
      <c r="B10" s="228">
        <v>76925</v>
      </c>
      <c r="C10" s="228">
        <v>38404</v>
      </c>
      <c r="D10" s="230">
        <f t="shared" ref="D10:D18" si="0">IFERROR((B10-C10)/C10*100,)</f>
        <v>100.3</v>
      </c>
    </row>
    <row r="11" s="420" customFormat="1" ht="25.2" customHeight="1" spans="1:4">
      <c r="A11" s="227" t="s">
        <v>70</v>
      </c>
      <c r="B11" s="228">
        <v>87</v>
      </c>
      <c r="C11" s="228">
        <v>203</v>
      </c>
      <c r="D11" s="230">
        <f t="shared" si="0"/>
        <v>-57.14</v>
      </c>
    </row>
    <row r="12" s="420" customFormat="1" ht="25.2" customHeight="1" spans="1:4">
      <c r="A12" s="227" t="s">
        <v>71</v>
      </c>
      <c r="B12" s="425"/>
      <c r="C12" s="228"/>
      <c r="D12" s="230"/>
    </row>
    <row r="13" s="420" customFormat="1" ht="25.2" customHeight="1" spans="1:4">
      <c r="A13" s="227" t="s">
        <v>138</v>
      </c>
      <c r="B13" s="425"/>
      <c r="C13" s="228">
        <v>3591</v>
      </c>
      <c r="D13" s="230">
        <f t="shared" si="0"/>
        <v>-100</v>
      </c>
    </row>
    <row r="14" s="420" customFormat="1" ht="25.2" customHeight="1" spans="1:4">
      <c r="A14" s="227" t="s">
        <v>76</v>
      </c>
      <c r="B14" s="425"/>
      <c r="C14" s="228"/>
      <c r="D14" s="230"/>
    </row>
    <row r="15" s="420" customFormat="1" ht="25.2" customHeight="1" spans="1:4">
      <c r="A15" s="227" t="s">
        <v>77</v>
      </c>
      <c r="B15" s="228"/>
      <c r="C15" s="228"/>
      <c r="D15" s="230"/>
    </row>
    <row r="16" s="420" customFormat="1" ht="25.2" customHeight="1" spans="1:4">
      <c r="A16" s="227" t="s">
        <v>79</v>
      </c>
      <c r="B16" s="228"/>
      <c r="C16" s="228"/>
      <c r="D16" s="230"/>
    </row>
    <row r="17" s="420" customFormat="1" ht="25.2" customHeight="1" spans="1:4">
      <c r="A17" s="227" t="s">
        <v>80</v>
      </c>
      <c r="B17" s="228">
        <v>148681</v>
      </c>
      <c r="C17" s="228">
        <v>52070</v>
      </c>
      <c r="D17" s="230">
        <f t="shared" si="0"/>
        <v>185.54</v>
      </c>
    </row>
    <row r="18" s="420" customFormat="1" ht="25.2" customHeight="1" spans="1:4">
      <c r="A18" s="227" t="s">
        <v>139</v>
      </c>
      <c r="B18" s="228">
        <v>41173</v>
      </c>
      <c r="C18" s="228">
        <v>38163</v>
      </c>
      <c r="D18" s="230">
        <f t="shared" si="0"/>
        <v>7.89</v>
      </c>
    </row>
    <row r="19" s="420" customFormat="1" ht="25.2" customHeight="1" spans="1:4">
      <c r="A19" s="227"/>
      <c r="B19" s="228"/>
      <c r="C19" s="228"/>
      <c r="D19" s="230"/>
    </row>
    <row r="20" s="420" customFormat="1" ht="25.2" customHeight="1" spans="1:4">
      <c r="A20" s="233" t="s">
        <v>140</v>
      </c>
      <c r="B20" s="234">
        <f>SUM(B4:B18)</f>
        <v>266866</v>
      </c>
      <c r="C20" s="234">
        <f>SUM(C5:C18)</f>
        <v>132901</v>
      </c>
      <c r="D20" s="235">
        <f t="shared" ref="D19:D28" si="1">IFERROR((B20-C20)/C20*100,)</f>
        <v>100.8</v>
      </c>
    </row>
    <row r="21" s="420" customFormat="1" ht="25.2" customHeight="1" spans="1:4">
      <c r="A21" s="236" t="s">
        <v>141</v>
      </c>
      <c r="B21" s="228">
        <f>B22+B23+B24</f>
        <v>12000</v>
      </c>
      <c r="C21" s="228">
        <f>C22+C23+C24</f>
        <v>145</v>
      </c>
      <c r="D21" s="230">
        <f t="shared" si="1"/>
        <v>8175.86</v>
      </c>
    </row>
    <row r="22" s="420" customFormat="1" ht="25.2" customHeight="1" spans="1:4">
      <c r="A22" s="227" t="s">
        <v>142</v>
      </c>
      <c r="B22" s="228"/>
      <c r="C22" s="228"/>
      <c r="D22" s="230"/>
    </row>
    <row r="23" s="420" customFormat="1" ht="25.2" customHeight="1" spans="1:4">
      <c r="A23" s="227" t="s">
        <v>143</v>
      </c>
      <c r="B23" s="228">
        <v>12000</v>
      </c>
      <c r="C23" s="228"/>
      <c r="D23" s="230">
        <f t="shared" si="1"/>
        <v>0</v>
      </c>
    </row>
    <row r="24" s="420" customFormat="1" ht="25.2" customHeight="1" spans="1:4">
      <c r="A24" s="227" t="s">
        <v>144</v>
      </c>
      <c r="B24" s="228"/>
      <c r="C24" s="228">
        <v>145</v>
      </c>
      <c r="D24" s="230">
        <f t="shared" si="1"/>
        <v>-100</v>
      </c>
    </row>
    <row r="25" s="420" customFormat="1" ht="25.2" customHeight="1" spans="1:4">
      <c r="A25" s="227" t="s">
        <v>145</v>
      </c>
      <c r="B25" s="228">
        <v>154619</v>
      </c>
      <c r="C25" s="228">
        <v>141700</v>
      </c>
      <c r="D25" s="230">
        <f t="shared" si="1"/>
        <v>9.12</v>
      </c>
    </row>
    <row r="26" s="420" customFormat="1" ht="25.2" customHeight="1" spans="1:4">
      <c r="A26" s="227" t="s">
        <v>146</v>
      </c>
      <c r="B26" s="228">
        <v>5469</v>
      </c>
      <c r="C26" s="228"/>
      <c r="D26" s="230"/>
    </row>
    <row r="27" s="420" customFormat="1" ht="25.2" customHeight="1" spans="1:4">
      <c r="A27" s="227"/>
      <c r="B27" s="228"/>
      <c r="C27" s="228"/>
      <c r="D27" s="230"/>
    </row>
    <row r="28" s="420" customFormat="1" ht="25.2" customHeight="1" spans="1:4">
      <c r="A28" s="426" t="s">
        <v>83</v>
      </c>
      <c r="B28" s="239">
        <f>B20+B21+B25+B26</f>
        <v>438954</v>
      </c>
      <c r="C28" s="239">
        <f>C20+C21+C27+C26+C25</f>
        <v>274746</v>
      </c>
      <c r="D28" s="240">
        <f t="shared" si="1"/>
        <v>59.77</v>
      </c>
    </row>
    <row r="29" s="420" customFormat="1" ht="32.1" hidden="1" customHeight="1" spans="1:4">
      <c r="A29" s="427"/>
      <c r="B29" s="241"/>
      <c r="C29" s="241"/>
      <c r="D29" s="241"/>
    </row>
    <row r="30" s="420" customFormat="1" ht="32.1" hidden="1" customHeight="1" spans="2:2">
      <c r="B30" s="428">
        <f>B28-'25基金收入执行'!C24</f>
        <v>0</v>
      </c>
    </row>
    <row r="31" s="420" customFormat="1" ht="12.75" hidden="1" spans="2:2">
      <c r="B31" s="428">
        <f>B28-'25基金收入执行'!C24</f>
        <v>0</v>
      </c>
    </row>
    <row r="32" s="420" customFormat="1" ht="12.75" hidden="1"/>
    <row r="33" s="420" customFormat="1" ht="12.75" hidden="1"/>
    <row r="34" s="420" customFormat="1" ht="12.75" hidden="1"/>
    <row r="35" s="420" customFormat="1" ht="12.75" hidden="1"/>
    <row r="36" s="420" customFormat="1" ht="12.75"/>
    <row r="37" s="420" customFormat="1" ht="12.75"/>
    <row r="38" s="420" customFormat="1" ht="12.75"/>
    <row r="39" s="420" customFormat="1" ht="12.75"/>
    <row r="40" s="420" customFormat="1" ht="12.75"/>
    <row r="41" s="420" customFormat="1" ht="12.75"/>
    <row r="42" s="420" customFormat="1" ht="12.75"/>
    <row r="43" s="420" customFormat="1" ht="12.75"/>
    <row r="44" s="420" customFormat="1" ht="12.75"/>
    <row r="45" s="420" customFormat="1" ht="12.75"/>
    <row r="46" s="420" customFormat="1" ht="12.75"/>
    <row r="47" s="420" customFormat="1" ht="12.75"/>
    <row r="48" s="420" customFormat="1" ht="12.75"/>
    <row r="49" s="420" customFormat="1" ht="12.75"/>
    <row r="50" s="420" customFormat="1" ht="12.75"/>
    <row r="51" s="420" customFormat="1" ht="12.75"/>
    <row r="52" s="420" customFormat="1" ht="12.75"/>
    <row r="53" s="420" customFormat="1" ht="12.75"/>
    <row r="54" s="420" customFormat="1" ht="12.75"/>
    <row r="55" s="420" customFormat="1" ht="12.75"/>
    <row r="56" s="420" customFormat="1" ht="12.75"/>
    <row r="57" s="420" customFormat="1" ht="12.75"/>
    <row r="58" s="420" customFormat="1" ht="12.75"/>
    <row r="59" s="420" customFormat="1" ht="12.75"/>
    <row r="60" s="420" customFormat="1" ht="12.75"/>
    <row r="61" s="420" customFormat="1" ht="12.75"/>
    <row r="62" s="420" customFormat="1" ht="12.75"/>
    <row r="63" s="420" customFormat="1" ht="12.75"/>
    <row r="64" s="420" customFormat="1" ht="12.75"/>
    <row r="65" s="420" customFormat="1" ht="12.75"/>
    <row r="66" s="420" customFormat="1" ht="12.75"/>
    <row r="67" s="420" customFormat="1" ht="12.75"/>
    <row r="68" s="420" customFormat="1" ht="12.75"/>
    <row r="69" s="420" customFormat="1" ht="12.75"/>
    <row r="70" s="420" customFormat="1" ht="12.75"/>
    <row r="71" s="420" customFormat="1" ht="12.75"/>
    <row r="72" s="420" customFormat="1" ht="12.75"/>
    <row r="73" s="420" customFormat="1" ht="12.75"/>
    <row r="74" s="420" customFormat="1" ht="12.75"/>
    <row r="75" s="420" customFormat="1" ht="12.75"/>
    <row r="76" s="420" customFormat="1" ht="12.75"/>
    <row r="77" s="420" customFormat="1" ht="12.75"/>
    <row r="78" s="420" customFormat="1" ht="12.75"/>
    <row r="79" s="420" customFormat="1" ht="12.75"/>
    <row r="80" s="420" customFormat="1" ht="12.75"/>
    <row r="81" s="420" customFormat="1" ht="12.75"/>
    <row r="82" s="420" customFormat="1" ht="12.75"/>
    <row r="83" s="420" customFormat="1" ht="12.75"/>
    <row r="84" s="420" customFormat="1" ht="12.75"/>
    <row r="85" s="420" customFormat="1" ht="12.75"/>
    <row r="86" s="420" customFormat="1" ht="12.75"/>
    <row r="87" s="420" customFormat="1" ht="12.75"/>
    <row r="88" s="420" customFormat="1" ht="12.75"/>
  </sheetData>
  <mergeCells count="2">
    <mergeCell ref="A1:D1"/>
    <mergeCell ref="A29:D29"/>
  </mergeCells>
  <printOptions horizontalCentered="1"/>
  <pageMargins left="0.78740157480315" right="0.78740157480315" top="0.78740157480315" bottom="0.78740157480315" header="0.196850393700787" footer="0.31496062992126"/>
  <pageSetup paperSize="9" firstPageNumber="4" orientation="portrait" useFirstPageNumber="1"/>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24"/>
  <sheetViews>
    <sheetView workbookViewId="0">
      <selection activeCell="H18" sqref="H18"/>
    </sheetView>
  </sheetViews>
  <sheetFormatPr defaultColWidth="9" defaultRowHeight="14.25" outlineLevelCol="3"/>
  <cols>
    <col min="1" max="1" width="36.3" style="404" customWidth="1"/>
    <col min="2" max="4" width="13.8" style="404" customWidth="1"/>
    <col min="5" max="16368" width="9" style="404"/>
    <col min="16369" max="16384" width="9" style="142"/>
  </cols>
  <sheetData>
    <row r="1" s="138" customFormat="1" ht="30" customHeight="1" spans="1:4">
      <c r="A1" s="405" t="s">
        <v>147</v>
      </c>
      <c r="B1" s="405"/>
      <c r="C1" s="405"/>
      <c r="D1" s="405"/>
    </row>
    <row r="2" s="139" customFormat="1" ht="19.5" customHeight="1" spans="1:4">
      <c r="A2" s="144"/>
      <c r="B2" s="144"/>
      <c r="C2" s="144"/>
      <c r="D2" s="145" t="s">
        <v>1</v>
      </c>
    </row>
    <row r="3" s="140" customFormat="1" ht="30" customHeight="1" spans="1:4">
      <c r="A3" s="406" t="s">
        <v>148</v>
      </c>
      <c r="B3" s="407" t="s">
        <v>149</v>
      </c>
      <c r="C3" s="407" t="s">
        <v>4</v>
      </c>
      <c r="D3" s="408" t="s">
        <v>124</v>
      </c>
    </row>
    <row r="4" s="139" customFormat="1" ht="30" customHeight="1" spans="1:4">
      <c r="A4" s="152" t="s">
        <v>150</v>
      </c>
      <c r="B4" s="409">
        <f>SUM(B5:B7)</f>
        <v>50</v>
      </c>
      <c r="C4" s="409">
        <f>SUM(C5:C7)</f>
        <v>50</v>
      </c>
      <c r="D4" s="411">
        <f>ROUND(C4/B4*100,2)</f>
        <v>100</v>
      </c>
    </row>
    <row r="5" s="139" customFormat="1" ht="30" customHeight="1" spans="1:4">
      <c r="A5" s="155" t="s">
        <v>151</v>
      </c>
      <c r="B5" s="409"/>
      <c r="C5" s="409"/>
      <c r="D5" s="410"/>
    </row>
    <row r="6" s="139" customFormat="1" ht="30" customHeight="1" spans="1:4">
      <c r="A6" s="155" t="s">
        <v>152</v>
      </c>
      <c r="B6" s="409"/>
      <c r="C6" s="409"/>
      <c r="D6" s="410"/>
    </row>
    <row r="7" s="139" customFormat="1" ht="30" customHeight="1" spans="1:4">
      <c r="A7" s="156" t="s">
        <v>153</v>
      </c>
      <c r="B7" s="409">
        <v>50</v>
      </c>
      <c r="C7" s="409">
        <v>50</v>
      </c>
      <c r="D7" s="411">
        <f>ROUND(C7/B7*100,2)</f>
        <v>100</v>
      </c>
    </row>
    <row r="8" s="139" customFormat="1" ht="30" customHeight="1" spans="1:4">
      <c r="A8" s="152" t="s">
        <v>154</v>
      </c>
      <c r="B8" s="409"/>
      <c r="C8" s="409"/>
      <c r="D8" s="410"/>
    </row>
    <row r="9" s="139" customFormat="1" ht="30" customHeight="1" spans="1:4">
      <c r="A9" s="155" t="s">
        <v>155</v>
      </c>
      <c r="B9" s="409"/>
      <c r="C9" s="409"/>
      <c r="D9" s="410"/>
    </row>
    <row r="10" s="139" customFormat="1" ht="30" customHeight="1" spans="1:4">
      <c r="A10" s="155" t="s">
        <v>156</v>
      </c>
      <c r="B10" s="409"/>
      <c r="C10" s="409"/>
      <c r="D10" s="410"/>
    </row>
    <row r="11" s="139" customFormat="1" ht="30" customHeight="1" spans="1:4">
      <c r="A11" s="156" t="s">
        <v>157</v>
      </c>
      <c r="B11" s="409"/>
      <c r="C11" s="409"/>
      <c r="D11" s="410"/>
    </row>
    <row r="12" s="139" customFormat="1" ht="30" customHeight="1" spans="1:4">
      <c r="A12" s="152" t="s">
        <v>158</v>
      </c>
      <c r="B12" s="409"/>
      <c r="C12" s="409"/>
      <c r="D12" s="410"/>
    </row>
    <row r="13" s="139" customFormat="1" ht="30" customHeight="1" spans="1:4">
      <c r="A13" s="152" t="s">
        <v>159</v>
      </c>
      <c r="B13" s="409"/>
      <c r="C13" s="409"/>
      <c r="D13" s="410"/>
    </row>
    <row r="14" s="139" customFormat="1" ht="30" customHeight="1" spans="1:4">
      <c r="A14" s="152" t="s">
        <v>160</v>
      </c>
      <c r="B14" s="409"/>
      <c r="C14" s="409"/>
      <c r="D14" s="410"/>
    </row>
    <row r="15" s="139" customFormat="1" ht="30" customHeight="1" spans="1:4">
      <c r="A15" s="157" t="s">
        <v>161</v>
      </c>
      <c r="B15" s="412">
        <f>B4+B8+B12+B13+B14</f>
        <v>50</v>
      </c>
      <c r="C15" s="412">
        <f>C4+C8+C12+C13+C14</f>
        <v>50</v>
      </c>
      <c r="D15" s="413">
        <f>ROUND(C15/B15*100,2)</f>
        <v>100</v>
      </c>
    </row>
    <row r="16" s="139" customFormat="1" ht="30" customHeight="1" spans="1:4">
      <c r="A16" s="162" t="s">
        <v>135</v>
      </c>
      <c r="B16" s="409"/>
      <c r="C16" s="409"/>
      <c r="D16" s="410"/>
    </row>
    <row r="17" s="139" customFormat="1" ht="30" customHeight="1" spans="1:4">
      <c r="A17" s="162"/>
      <c r="B17" s="409"/>
      <c r="C17" s="409"/>
      <c r="D17" s="410"/>
    </row>
    <row r="18" s="139" customFormat="1" ht="30" customHeight="1" spans="1:4">
      <c r="A18" s="162"/>
      <c r="B18" s="409"/>
      <c r="C18" s="409"/>
      <c r="D18" s="410"/>
    </row>
    <row r="19" s="139" customFormat="1" ht="30" customHeight="1" spans="1:4">
      <c r="A19" s="162"/>
      <c r="B19" s="409"/>
      <c r="C19" s="409"/>
      <c r="D19" s="410"/>
    </row>
    <row r="20" s="139" customFormat="1" ht="30" customHeight="1" spans="1:4">
      <c r="A20" s="162"/>
      <c r="B20" s="409"/>
      <c r="C20" s="409"/>
      <c r="D20" s="410"/>
    </row>
    <row r="21" s="139" customFormat="1" ht="30" customHeight="1" spans="1:4">
      <c r="A21" s="162"/>
      <c r="B21" s="409"/>
      <c r="C21" s="409"/>
      <c r="D21" s="410"/>
    </row>
    <row r="22" s="139" customFormat="1" ht="30" customHeight="1" spans="1:4">
      <c r="A22" s="162"/>
      <c r="B22" s="409"/>
      <c r="C22" s="409"/>
      <c r="D22" s="410"/>
    </row>
    <row r="23" s="139" customFormat="1" ht="30" customHeight="1" spans="1:4">
      <c r="A23" s="162"/>
      <c r="B23" s="409"/>
      <c r="C23" s="409"/>
      <c r="D23" s="410"/>
    </row>
    <row r="24" s="141" customFormat="1" ht="30" customHeight="1" spans="1:4">
      <c r="A24" s="168" t="s">
        <v>162</v>
      </c>
      <c r="B24" s="417">
        <f>B15+B16</f>
        <v>50</v>
      </c>
      <c r="C24" s="417">
        <f>C15+C16</f>
        <v>50</v>
      </c>
      <c r="D24" s="418">
        <f>ROUND(C24/B24*100,2)</f>
        <v>100</v>
      </c>
    </row>
  </sheetData>
  <mergeCells count="1">
    <mergeCell ref="A1:D1"/>
  </mergeCells>
  <printOptions horizontalCentered="1"/>
  <pageMargins left="0.786805555555556" right="0.786805555555556" top="0.786805555555556" bottom="0.786805555555556" header="0.196527777777778" footer="0.314583333333333"/>
  <pageSetup paperSize="9" firstPageNumber="21" orientation="portrait" useFirstPageNumber="1"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tint="-0.25"/>
  </sheetPr>
  <dimension ref="A1:D24"/>
  <sheetViews>
    <sheetView zoomScale="115" zoomScaleNormal="115" workbookViewId="0">
      <selection activeCell="I23" sqref="I23"/>
    </sheetView>
  </sheetViews>
  <sheetFormatPr defaultColWidth="9" defaultRowHeight="14.25" outlineLevelCol="3"/>
  <cols>
    <col min="1" max="1" width="36.3" style="404" customWidth="1"/>
    <col min="2" max="4" width="13.8" style="404" customWidth="1"/>
    <col min="5" max="16368" width="9" style="404"/>
    <col min="16369" max="16384" width="9" style="142"/>
  </cols>
  <sheetData>
    <row r="1" s="138" customFormat="1" ht="30" customHeight="1" spans="1:4">
      <c r="A1" s="405" t="s">
        <v>163</v>
      </c>
      <c r="B1" s="405"/>
      <c r="C1" s="405"/>
      <c r="D1" s="405"/>
    </row>
    <row r="2" s="139" customFormat="1" ht="19.5" customHeight="1" spans="1:4">
      <c r="A2" s="144"/>
      <c r="B2" s="144"/>
      <c r="C2" s="144"/>
      <c r="D2" s="145" t="s">
        <v>1</v>
      </c>
    </row>
    <row r="3" s="140" customFormat="1" ht="30" customHeight="1" spans="1:4">
      <c r="A3" s="406" t="s">
        <v>148</v>
      </c>
      <c r="B3" s="407" t="s">
        <v>149</v>
      </c>
      <c r="C3" s="407" t="s">
        <v>4</v>
      </c>
      <c r="D3" s="408" t="s">
        <v>124</v>
      </c>
    </row>
    <row r="4" s="139" customFormat="1" ht="30" customHeight="1" spans="1:4">
      <c r="A4" s="152" t="s">
        <v>164</v>
      </c>
      <c r="B4" s="409"/>
      <c r="C4" s="409"/>
      <c r="D4" s="410"/>
    </row>
    <row r="5" s="139" customFormat="1" ht="30" customHeight="1" spans="1:4">
      <c r="A5" s="152" t="s">
        <v>165</v>
      </c>
      <c r="B5" s="409"/>
      <c r="C5" s="409"/>
      <c r="D5" s="410"/>
    </row>
    <row r="6" s="139" customFormat="1" ht="30" customHeight="1" spans="1:4">
      <c r="A6" s="152" t="s">
        <v>166</v>
      </c>
      <c r="B6" s="409"/>
      <c r="C6" s="409"/>
      <c r="D6" s="410"/>
    </row>
    <row r="7" s="139" customFormat="1" ht="30" customHeight="1" spans="1:4">
      <c r="A7" s="152" t="s">
        <v>167</v>
      </c>
      <c r="B7" s="409"/>
      <c r="C7" s="409"/>
      <c r="D7" s="410"/>
    </row>
    <row r="8" s="139" customFormat="1" ht="30" customHeight="1" spans="1:4">
      <c r="A8" s="152" t="s">
        <v>168</v>
      </c>
      <c r="B8" s="409"/>
      <c r="C8" s="409"/>
      <c r="D8" s="410"/>
    </row>
    <row r="9" s="139" customFormat="1" ht="30" customHeight="1" spans="1:4">
      <c r="A9" s="152" t="s">
        <v>169</v>
      </c>
      <c r="B9" s="409"/>
      <c r="C9" s="409"/>
      <c r="D9" s="410"/>
    </row>
    <row r="10" s="139" customFormat="1" ht="30" customHeight="1" spans="1:4">
      <c r="A10" s="152" t="s">
        <v>170</v>
      </c>
      <c r="B10" s="409"/>
      <c r="C10" s="409"/>
      <c r="D10" s="410"/>
    </row>
    <row r="11" s="139" customFormat="1" ht="30" customHeight="1" spans="1:4">
      <c r="A11" s="152" t="s">
        <v>171</v>
      </c>
      <c r="B11" s="409"/>
      <c r="C11" s="409"/>
      <c r="D11" s="410"/>
    </row>
    <row r="12" s="139" customFormat="1" ht="30" customHeight="1" spans="1:4">
      <c r="A12" s="152" t="s">
        <v>172</v>
      </c>
      <c r="B12" s="409"/>
      <c r="C12" s="409"/>
      <c r="D12" s="410"/>
    </row>
    <row r="13" s="139" customFormat="1" ht="30" customHeight="1" spans="1:4">
      <c r="A13" s="152" t="s">
        <v>173</v>
      </c>
      <c r="B13" s="409"/>
      <c r="C13" s="409"/>
      <c r="D13" s="410"/>
    </row>
    <row r="14" s="139" customFormat="1" ht="30" customHeight="1" spans="1:4">
      <c r="A14" s="152" t="s">
        <v>174</v>
      </c>
      <c r="B14" s="409">
        <v>35</v>
      </c>
      <c r="C14" s="409">
        <v>35</v>
      </c>
      <c r="D14" s="411">
        <f>ROUND(C14/B14*100,4)</f>
        <v>100</v>
      </c>
    </row>
    <row r="15" s="139" customFormat="1" ht="30" customHeight="1" spans="1:4">
      <c r="A15" s="157" t="s">
        <v>175</v>
      </c>
      <c r="B15" s="412">
        <f>SUM(B4:B14)</f>
        <v>35</v>
      </c>
      <c r="C15" s="412">
        <f>SUM(C4:C14)</f>
        <v>35</v>
      </c>
      <c r="D15" s="413">
        <f>ROUND(C15/B15*100,4)</f>
        <v>100</v>
      </c>
    </row>
    <row r="16" s="139" customFormat="1" ht="30" customHeight="1" spans="1:4">
      <c r="A16" s="152" t="s">
        <v>176</v>
      </c>
      <c r="B16" s="414">
        <v>15</v>
      </c>
      <c r="C16" s="414">
        <v>15</v>
      </c>
      <c r="D16" s="411">
        <f>ROUND(C16/B16*100,4)</f>
        <v>100</v>
      </c>
    </row>
    <row r="17" s="139" customFormat="1" ht="30" customHeight="1" spans="1:4">
      <c r="A17" s="152" t="s">
        <v>146</v>
      </c>
      <c r="B17" s="414"/>
      <c r="C17" s="414"/>
      <c r="D17" s="415"/>
    </row>
    <row r="18" s="139" customFormat="1" ht="30" customHeight="1" spans="1:4">
      <c r="A18" s="416"/>
      <c r="B18" s="414"/>
      <c r="C18" s="414"/>
      <c r="D18" s="415"/>
    </row>
    <row r="19" s="139" customFormat="1" ht="30" customHeight="1" spans="1:4">
      <c r="A19" s="416"/>
      <c r="B19" s="414"/>
      <c r="C19" s="414"/>
      <c r="D19" s="415"/>
    </row>
    <row r="20" s="139" customFormat="1" ht="30" customHeight="1" spans="1:4">
      <c r="A20" s="416"/>
      <c r="B20" s="414"/>
      <c r="C20" s="414"/>
      <c r="D20" s="415"/>
    </row>
    <row r="21" s="139" customFormat="1" ht="30" customHeight="1" spans="1:4">
      <c r="A21" s="416"/>
      <c r="B21" s="414"/>
      <c r="C21" s="414"/>
      <c r="D21" s="415"/>
    </row>
    <row r="22" s="139" customFormat="1" ht="30" customHeight="1" spans="1:4">
      <c r="A22" s="416"/>
      <c r="B22" s="414"/>
      <c r="C22" s="414"/>
      <c r="D22" s="415"/>
    </row>
    <row r="23" s="139" customFormat="1" ht="30" customHeight="1" spans="1:4">
      <c r="A23" s="416"/>
      <c r="B23" s="414"/>
      <c r="C23" s="414"/>
      <c r="D23" s="415"/>
    </row>
    <row r="24" s="141" customFormat="1" ht="30" customHeight="1" spans="1:4">
      <c r="A24" s="168" t="s">
        <v>177</v>
      </c>
      <c r="B24" s="417">
        <f>B15+B16+B17</f>
        <v>50</v>
      </c>
      <c r="C24" s="417">
        <f>C15+C16+C17</f>
        <v>50</v>
      </c>
      <c r="D24" s="418">
        <f>ROUND(C24/B24*100,4)</f>
        <v>100</v>
      </c>
    </row>
  </sheetData>
  <mergeCells count="1">
    <mergeCell ref="A1:D1"/>
  </mergeCells>
  <printOptions horizontalCentered="1"/>
  <pageMargins left="0.786805555555556" right="0.786805555555556" top="0.786805555555556" bottom="0.786805555555556" header="0.196527777777778" footer="0.314583333333333"/>
  <pageSetup paperSize="9" firstPageNumber="21" orientation="portrait" useFirstPageNumber="1"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399822992645039"/>
  </sheetPr>
  <dimension ref="A1:O84"/>
  <sheetViews>
    <sheetView topLeftCell="A14" workbookViewId="0">
      <selection activeCell="J8" sqref="J8"/>
    </sheetView>
  </sheetViews>
  <sheetFormatPr defaultColWidth="9" defaultRowHeight="14.25"/>
  <cols>
    <col min="1" max="1" width="30.625" style="384" customWidth="1"/>
    <col min="2" max="4" width="15.625" style="384" customWidth="1"/>
    <col min="5" max="15" width="9" style="384"/>
  </cols>
  <sheetData>
    <row r="1" s="382" customFormat="1" ht="30" customHeight="1" spans="1:15">
      <c r="A1" s="385" t="s">
        <v>178</v>
      </c>
      <c r="B1" s="385"/>
      <c r="C1" s="385"/>
      <c r="D1" s="385"/>
      <c r="E1" s="386"/>
      <c r="F1" s="386"/>
      <c r="G1" s="386"/>
      <c r="H1" s="386"/>
      <c r="I1" s="386"/>
      <c r="J1" s="386"/>
      <c r="K1" s="386"/>
      <c r="L1" s="386"/>
      <c r="M1" s="386"/>
      <c r="N1" s="386"/>
      <c r="O1" s="386"/>
    </row>
    <row r="2" s="383" customFormat="1" ht="19.5" customHeight="1" spans="1:15">
      <c r="A2" s="387"/>
      <c r="B2" s="387"/>
      <c r="C2" s="387"/>
      <c r="D2" s="188" t="s">
        <v>179</v>
      </c>
      <c r="E2" s="388"/>
      <c r="F2" s="388"/>
      <c r="G2" s="388"/>
      <c r="H2" s="388"/>
      <c r="I2" s="388"/>
      <c r="J2" s="388"/>
      <c r="K2" s="388"/>
      <c r="L2" s="388"/>
      <c r="M2" s="388"/>
      <c r="N2" s="388"/>
      <c r="O2" s="388"/>
    </row>
    <row r="3" s="383" customFormat="1" ht="30" customHeight="1" spans="1:15">
      <c r="A3" s="389" t="s">
        <v>148</v>
      </c>
      <c r="B3" s="390" t="s">
        <v>180</v>
      </c>
      <c r="C3" s="391" t="s">
        <v>181</v>
      </c>
      <c r="D3" s="392" t="s">
        <v>182</v>
      </c>
      <c r="E3" s="388"/>
      <c r="F3" s="388"/>
      <c r="G3" s="388"/>
      <c r="H3" s="388"/>
      <c r="I3" s="388"/>
      <c r="J3" s="388"/>
      <c r="K3" s="388"/>
      <c r="L3" s="388"/>
      <c r="M3" s="388"/>
      <c r="N3" s="388"/>
      <c r="O3" s="388"/>
    </row>
    <row r="4" s="383" customFormat="1" ht="30" customHeight="1" spans="1:15">
      <c r="A4" s="393" t="s">
        <v>183</v>
      </c>
      <c r="B4" s="394">
        <f>C4</f>
        <v>14782</v>
      </c>
      <c r="C4" s="394">
        <v>14782</v>
      </c>
      <c r="D4" s="395"/>
      <c r="E4" s="388"/>
      <c r="F4" s="388"/>
      <c r="G4" s="388"/>
      <c r="H4" s="388"/>
      <c r="I4" s="388"/>
      <c r="J4" s="388"/>
      <c r="K4" s="388"/>
      <c r="L4" s="388"/>
      <c r="M4" s="388"/>
      <c r="N4" s="388"/>
      <c r="O4" s="388"/>
    </row>
    <row r="5" s="383" customFormat="1" ht="30" customHeight="1" spans="1:15">
      <c r="A5" s="393" t="s">
        <v>184</v>
      </c>
      <c r="B5" s="394">
        <f t="shared" ref="B5:B11" si="0">C5</f>
        <v>11862</v>
      </c>
      <c r="C5" s="394">
        <f>SUM(C6:C11)</f>
        <v>11862</v>
      </c>
      <c r="D5" s="395"/>
      <c r="E5" s="388"/>
      <c r="F5" s="388"/>
      <c r="G5" s="388"/>
      <c r="H5" s="388"/>
      <c r="I5" s="388"/>
      <c r="J5" s="388"/>
      <c r="K5" s="388"/>
      <c r="L5" s="388"/>
      <c r="M5" s="388"/>
      <c r="N5" s="388"/>
      <c r="O5" s="388"/>
    </row>
    <row r="6" s="383" customFormat="1" ht="30" customHeight="1" spans="1:15">
      <c r="A6" s="396" t="s">
        <v>185</v>
      </c>
      <c r="B6" s="397">
        <f t="shared" si="0"/>
        <v>3990</v>
      </c>
      <c r="C6" s="397">
        <v>3990</v>
      </c>
      <c r="D6" s="395"/>
      <c r="E6" s="388"/>
      <c r="F6" s="388"/>
      <c r="G6" s="388"/>
      <c r="H6" s="388"/>
      <c r="I6" s="388"/>
      <c r="J6" s="388"/>
      <c r="K6" s="388"/>
      <c r="L6" s="388"/>
      <c r="M6" s="388"/>
      <c r="N6" s="388"/>
      <c r="O6" s="388"/>
    </row>
    <row r="7" s="383" customFormat="1" ht="30" customHeight="1" spans="1:15">
      <c r="A7" s="396" t="s">
        <v>186</v>
      </c>
      <c r="B7" s="397">
        <f t="shared" si="0"/>
        <v>141</v>
      </c>
      <c r="C7" s="397">
        <v>141</v>
      </c>
      <c r="D7" s="395"/>
      <c r="E7" s="388"/>
      <c r="F7" s="388"/>
      <c r="G7" s="388"/>
      <c r="H7" s="388"/>
      <c r="I7" s="388"/>
      <c r="J7" s="388"/>
      <c r="K7" s="388"/>
      <c r="L7" s="388"/>
      <c r="M7" s="388"/>
      <c r="N7" s="388"/>
      <c r="O7" s="388"/>
    </row>
    <row r="8" s="383" customFormat="1" ht="30" customHeight="1" spans="1:15">
      <c r="A8" s="396" t="s">
        <v>187</v>
      </c>
      <c r="B8" s="397">
        <f t="shared" si="0"/>
        <v>7606</v>
      </c>
      <c r="C8" s="397">
        <v>7606</v>
      </c>
      <c r="D8" s="398"/>
      <c r="E8" s="388"/>
      <c r="F8" s="388"/>
      <c r="G8" s="388"/>
      <c r="H8" s="388"/>
      <c r="I8" s="388"/>
      <c r="J8" s="388"/>
      <c r="K8" s="388"/>
      <c r="L8" s="388"/>
      <c r="M8" s="388"/>
      <c r="N8" s="388"/>
      <c r="O8" s="388"/>
    </row>
    <row r="9" s="383" customFormat="1" ht="30" customHeight="1" spans="1:15">
      <c r="A9" s="396" t="s">
        <v>188</v>
      </c>
      <c r="B9" s="397"/>
      <c r="C9" s="399"/>
      <c r="D9" s="395"/>
      <c r="E9" s="388"/>
      <c r="F9" s="388"/>
      <c r="G9" s="388"/>
      <c r="H9" s="388"/>
      <c r="I9" s="388"/>
      <c r="J9" s="388"/>
      <c r="K9" s="388"/>
      <c r="L9" s="388"/>
      <c r="M9" s="388"/>
      <c r="N9" s="388"/>
      <c r="O9" s="388"/>
    </row>
    <row r="10" s="383" customFormat="1" ht="30" customHeight="1" spans="1:15">
      <c r="A10" s="396" t="s">
        <v>189</v>
      </c>
      <c r="B10" s="397"/>
      <c r="C10" s="397"/>
      <c r="D10" s="400"/>
      <c r="E10" s="388"/>
      <c r="F10" s="388"/>
      <c r="G10" s="388"/>
      <c r="H10" s="388"/>
      <c r="I10" s="388"/>
      <c r="J10" s="388"/>
      <c r="K10" s="388"/>
      <c r="L10" s="388"/>
      <c r="M10" s="388"/>
      <c r="N10" s="388"/>
      <c r="O10" s="388"/>
    </row>
    <row r="11" s="383" customFormat="1" ht="30" customHeight="1" spans="1:15">
      <c r="A11" s="396" t="s">
        <v>190</v>
      </c>
      <c r="B11" s="397">
        <f t="shared" si="0"/>
        <v>125</v>
      </c>
      <c r="C11" s="397">
        <v>125</v>
      </c>
      <c r="D11" s="395"/>
      <c r="E11" s="388"/>
      <c r="F11" s="388"/>
      <c r="G11" s="388"/>
      <c r="H11" s="388"/>
      <c r="I11" s="388"/>
      <c r="J11" s="388"/>
      <c r="K11" s="388"/>
      <c r="L11" s="388"/>
      <c r="M11" s="388"/>
      <c r="N11" s="388"/>
      <c r="O11" s="388"/>
    </row>
    <row r="12" s="383" customFormat="1" ht="30" customHeight="1" spans="1:15">
      <c r="A12" s="393" t="s">
        <v>191</v>
      </c>
      <c r="B12" s="394">
        <f t="shared" ref="B12:B17" si="1">C12</f>
        <v>11862</v>
      </c>
      <c r="C12" s="394">
        <f>SUM(C13:C17)</f>
        <v>11862</v>
      </c>
      <c r="D12" s="395"/>
      <c r="E12" s="388"/>
      <c r="F12" s="388"/>
      <c r="G12" s="388"/>
      <c r="H12" s="388"/>
      <c r="I12" s="388"/>
      <c r="J12" s="388"/>
      <c r="K12" s="388"/>
      <c r="L12" s="388"/>
      <c r="M12" s="388"/>
      <c r="N12" s="388"/>
      <c r="O12" s="388"/>
    </row>
    <row r="13" s="383" customFormat="1" ht="30" customHeight="1" spans="1:15">
      <c r="A13" s="396" t="s">
        <v>192</v>
      </c>
      <c r="B13" s="397">
        <f t="shared" si="1"/>
        <v>10477</v>
      </c>
      <c r="C13" s="397">
        <v>10477</v>
      </c>
      <c r="D13" s="395"/>
      <c r="E13" s="388"/>
      <c r="F13" s="388"/>
      <c r="G13" s="388"/>
      <c r="H13" s="388"/>
      <c r="I13" s="388"/>
      <c r="J13" s="388"/>
      <c r="K13" s="388"/>
      <c r="L13" s="388"/>
      <c r="M13" s="388"/>
      <c r="N13" s="388"/>
      <c r="O13" s="388"/>
    </row>
    <row r="14" s="383" customFormat="1" ht="30" customHeight="1" spans="1:15">
      <c r="A14" s="396" t="s">
        <v>193</v>
      </c>
      <c r="B14" s="397">
        <f t="shared" si="1"/>
        <v>969</v>
      </c>
      <c r="C14" s="397">
        <v>969</v>
      </c>
      <c r="D14" s="395"/>
      <c r="E14" s="388"/>
      <c r="F14" s="388"/>
      <c r="G14" s="388"/>
      <c r="H14" s="388"/>
      <c r="I14" s="388"/>
      <c r="J14" s="388"/>
      <c r="K14" s="388"/>
      <c r="L14" s="388"/>
      <c r="M14" s="388"/>
      <c r="N14" s="388"/>
      <c r="O14" s="388"/>
    </row>
    <row r="15" s="383" customFormat="1" ht="30" customHeight="1" spans="1:15">
      <c r="A15" s="396" t="s">
        <v>194</v>
      </c>
      <c r="B15" s="397"/>
      <c r="C15" s="397"/>
      <c r="D15" s="395"/>
      <c r="E15" s="388"/>
      <c r="F15" s="388"/>
      <c r="G15" s="388"/>
      <c r="H15" s="388"/>
      <c r="I15" s="388"/>
      <c r="J15" s="388"/>
      <c r="K15" s="388"/>
      <c r="L15" s="388"/>
      <c r="M15" s="388"/>
      <c r="N15" s="388"/>
      <c r="O15" s="388"/>
    </row>
    <row r="16" s="383" customFormat="1" ht="30" customHeight="1" spans="1:15">
      <c r="A16" s="396" t="s">
        <v>195</v>
      </c>
      <c r="B16" s="397"/>
      <c r="C16" s="397"/>
      <c r="D16" s="395"/>
      <c r="E16" s="388"/>
      <c r="F16" s="388"/>
      <c r="G16" s="388"/>
      <c r="H16" s="388"/>
      <c r="I16" s="388"/>
      <c r="J16" s="388"/>
      <c r="K16" s="388"/>
      <c r="L16" s="388"/>
      <c r="M16" s="388"/>
      <c r="N16" s="388"/>
      <c r="O16" s="388"/>
    </row>
    <row r="17" s="383" customFormat="1" ht="30" customHeight="1" spans="1:15">
      <c r="A17" s="396" t="s">
        <v>196</v>
      </c>
      <c r="B17" s="397">
        <f t="shared" si="1"/>
        <v>416</v>
      </c>
      <c r="C17" s="397">
        <v>416</v>
      </c>
      <c r="D17" s="395"/>
      <c r="E17" s="388"/>
      <c r="F17" s="388"/>
      <c r="G17" s="388"/>
      <c r="H17" s="388"/>
      <c r="I17" s="388"/>
      <c r="J17" s="388"/>
      <c r="K17" s="388"/>
      <c r="L17" s="388"/>
      <c r="M17" s="388"/>
      <c r="N17" s="388"/>
      <c r="O17" s="388"/>
    </row>
    <row r="18" s="383" customFormat="1" ht="30" customHeight="1" spans="1:15">
      <c r="A18" s="396"/>
      <c r="B18" s="397"/>
      <c r="C18" s="397"/>
      <c r="D18" s="395"/>
      <c r="E18" s="388"/>
      <c r="F18" s="388"/>
      <c r="G18" s="388"/>
      <c r="H18" s="388"/>
      <c r="I18" s="388"/>
      <c r="J18" s="388"/>
      <c r="K18" s="388"/>
      <c r="L18" s="388"/>
      <c r="M18" s="388"/>
      <c r="N18" s="388"/>
      <c r="O18" s="388"/>
    </row>
    <row r="19" s="383" customFormat="1" ht="30" customHeight="1" spans="1:15">
      <c r="A19" s="396"/>
      <c r="B19" s="397"/>
      <c r="C19" s="397"/>
      <c r="D19" s="395"/>
      <c r="E19" s="388"/>
      <c r="F19" s="388"/>
      <c r="G19" s="388"/>
      <c r="H19" s="388"/>
      <c r="I19" s="388"/>
      <c r="J19" s="388"/>
      <c r="K19" s="388"/>
      <c r="L19" s="388"/>
      <c r="M19" s="388"/>
      <c r="N19" s="388"/>
      <c r="O19" s="388"/>
    </row>
    <row r="20" s="383" customFormat="1" ht="30" customHeight="1" spans="1:15">
      <c r="A20" s="396"/>
      <c r="B20" s="397"/>
      <c r="C20" s="397"/>
      <c r="D20" s="395"/>
      <c r="E20" s="388"/>
      <c r="F20" s="388"/>
      <c r="G20" s="388"/>
      <c r="H20" s="388"/>
      <c r="I20" s="388"/>
      <c r="J20" s="388"/>
      <c r="K20" s="388"/>
      <c r="L20" s="388"/>
      <c r="M20" s="388"/>
      <c r="N20" s="388"/>
      <c r="O20" s="388"/>
    </row>
    <row r="21" s="383" customFormat="1" ht="30" customHeight="1" spans="1:15">
      <c r="A21" s="396"/>
      <c r="B21" s="397"/>
      <c r="C21" s="397"/>
      <c r="D21" s="395"/>
      <c r="E21" s="388"/>
      <c r="F21" s="388"/>
      <c r="G21" s="388"/>
      <c r="H21" s="388"/>
      <c r="I21" s="388"/>
      <c r="J21" s="388"/>
      <c r="K21" s="388"/>
      <c r="L21" s="388"/>
      <c r="M21" s="388"/>
      <c r="N21" s="388"/>
      <c r="O21" s="388"/>
    </row>
    <row r="22" s="383" customFormat="1" ht="30" customHeight="1" spans="1:15">
      <c r="A22" s="396"/>
      <c r="B22" s="397"/>
      <c r="C22" s="397"/>
      <c r="D22" s="395"/>
      <c r="E22" s="388"/>
      <c r="F22" s="388"/>
      <c r="G22" s="388"/>
      <c r="H22" s="388"/>
      <c r="I22" s="388"/>
      <c r="J22" s="388"/>
      <c r="K22" s="388"/>
      <c r="L22" s="388"/>
      <c r="M22" s="388"/>
      <c r="N22" s="388"/>
      <c r="O22" s="388"/>
    </row>
    <row r="23" s="383" customFormat="1" ht="30" customHeight="1" spans="1:15">
      <c r="A23" s="393" t="s">
        <v>197</v>
      </c>
      <c r="B23" s="394">
        <f>B5-B12</f>
        <v>0</v>
      </c>
      <c r="C23" s="394">
        <f>C5-C12</f>
        <v>0</v>
      </c>
      <c r="D23" s="395"/>
      <c r="E23" s="388"/>
      <c r="F23" s="388"/>
      <c r="G23" s="388"/>
      <c r="H23" s="388"/>
      <c r="I23" s="388"/>
      <c r="J23" s="388"/>
      <c r="K23" s="388"/>
      <c r="L23" s="388"/>
      <c r="M23" s="388"/>
      <c r="N23" s="388"/>
      <c r="O23" s="388"/>
    </row>
    <row r="24" s="4" customFormat="1" ht="30" customHeight="1" spans="1:4">
      <c r="A24" s="401" t="s">
        <v>198</v>
      </c>
      <c r="B24" s="402">
        <f>B4+B23</f>
        <v>14782</v>
      </c>
      <c r="C24" s="402">
        <f>C4+C23</f>
        <v>14782</v>
      </c>
      <c r="D24" s="403"/>
    </row>
    <row r="25" s="383" customFormat="1" ht="12.75" spans="1:15">
      <c r="A25" s="388"/>
      <c r="B25" s="388"/>
      <c r="C25" s="388"/>
      <c r="D25" s="388"/>
      <c r="E25" s="388"/>
      <c r="F25" s="388"/>
      <c r="G25" s="388"/>
      <c r="H25" s="388"/>
      <c r="I25" s="388"/>
      <c r="J25" s="388"/>
      <c r="K25" s="388"/>
      <c r="L25" s="388"/>
      <c r="M25" s="388"/>
      <c r="N25" s="388"/>
      <c r="O25" s="388"/>
    </row>
    <row r="26" s="383" customFormat="1" ht="12.75" spans="1:15">
      <c r="A26" s="388"/>
      <c r="B26" s="388"/>
      <c r="C26" s="388"/>
      <c r="D26" s="388"/>
      <c r="E26" s="388"/>
      <c r="F26" s="388"/>
      <c r="G26" s="388"/>
      <c r="H26" s="388"/>
      <c r="I26" s="388"/>
      <c r="J26" s="388"/>
      <c r="K26" s="388"/>
      <c r="L26" s="388"/>
      <c r="M26" s="388"/>
      <c r="N26" s="388"/>
      <c r="O26" s="388"/>
    </row>
    <row r="27" s="383" customFormat="1" ht="12.75" spans="1:15">
      <c r="A27" s="388"/>
      <c r="B27" s="388"/>
      <c r="C27" s="388"/>
      <c r="D27" s="388"/>
      <c r="E27" s="388"/>
      <c r="F27" s="388"/>
      <c r="G27" s="388"/>
      <c r="H27" s="388"/>
      <c r="I27" s="388"/>
      <c r="J27" s="388"/>
      <c r="K27" s="388"/>
      <c r="L27" s="388"/>
      <c r="M27" s="388"/>
      <c r="N27" s="388"/>
      <c r="O27" s="388"/>
    </row>
    <row r="28" s="383" customFormat="1" ht="12.75" spans="1:15">
      <c r="A28" s="388"/>
      <c r="B28" s="388"/>
      <c r="C28" s="388"/>
      <c r="D28" s="388"/>
      <c r="E28" s="388"/>
      <c r="F28" s="388"/>
      <c r="G28" s="388"/>
      <c r="H28" s="388"/>
      <c r="I28" s="388"/>
      <c r="J28" s="388"/>
      <c r="K28" s="388"/>
      <c r="L28" s="388"/>
      <c r="M28" s="388"/>
      <c r="N28" s="388"/>
      <c r="O28" s="388"/>
    </row>
    <row r="29" s="383" customFormat="1" ht="12.75" spans="1:15">
      <c r="A29" s="388"/>
      <c r="B29" s="388"/>
      <c r="C29" s="388"/>
      <c r="D29" s="388"/>
      <c r="E29" s="388"/>
      <c r="F29" s="388"/>
      <c r="G29" s="388"/>
      <c r="H29" s="388"/>
      <c r="I29" s="388"/>
      <c r="J29" s="388"/>
      <c r="K29" s="388"/>
      <c r="L29" s="388"/>
      <c r="M29" s="388"/>
      <c r="N29" s="388"/>
      <c r="O29" s="388"/>
    </row>
    <row r="30" s="383" customFormat="1" ht="12.75" spans="1:15">
      <c r="A30" s="388"/>
      <c r="B30" s="388"/>
      <c r="C30" s="388"/>
      <c r="D30" s="388"/>
      <c r="E30" s="388"/>
      <c r="F30" s="388"/>
      <c r="G30" s="388"/>
      <c r="H30" s="388"/>
      <c r="I30" s="388"/>
      <c r="J30" s="388"/>
      <c r="K30" s="388"/>
      <c r="L30" s="388"/>
      <c r="M30" s="388"/>
      <c r="N30" s="388"/>
      <c r="O30" s="388"/>
    </row>
    <row r="31" s="383" customFormat="1" ht="12.75" spans="1:15">
      <c r="A31" s="388"/>
      <c r="B31" s="388"/>
      <c r="C31" s="388"/>
      <c r="D31" s="388"/>
      <c r="E31" s="388"/>
      <c r="F31" s="388"/>
      <c r="G31" s="388"/>
      <c r="H31" s="388"/>
      <c r="I31" s="388"/>
      <c r="J31" s="388"/>
      <c r="K31" s="388"/>
      <c r="L31" s="388"/>
      <c r="M31" s="388"/>
      <c r="N31" s="388"/>
      <c r="O31" s="388"/>
    </row>
    <row r="32" s="383" customFormat="1" ht="12.75" spans="1:15">
      <c r="A32" s="388"/>
      <c r="B32" s="388"/>
      <c r="C32" s="388"/>
      <c r="D32" s="388"/>
      <c r="E32" s="388"/>
      <c r="F32" s="388"/>
      <c r="G32" s="388"/>
      <c r="H32" s="388"/>
      <c r="I32" s="388"/>
      <c r="J32" s="388"/>
      <c r="K32" s="388"/>
      <c r="L32" s="388"/>
      <c r="M32" s="388"/>
      <c r="N32" s="388"/>
      <c r="O32" s="388"/>
    </row>
    <row r="33" s="383" customFormat="1" ht="12.75" spans="1:15">
      <c r="A33" s="388"/>
      <c r="B33" s="388"/>
      <c r="C33" s="388"/>
      <c r="D33" s="388"/>
      <c r="E33" s="388"/>
      <c r="F33" s="388"/>
      <c r="G33" s="388"/>
      <c r="H33" s="388"/>
      <c r="I33" s="388"/>
      <c r="J33" s="388"/>
      <c r="K33" s="388"/>
      <c r="L33" s="388"/>
      <c r="M33" s="388"/>
      <c r="N33" s="388"/>
      <c r="O33" s="388"/>
    </row>
    <row r="34" s="383" customFormat="1" ht="12.75" spans="1:15">
      <c r="A34" s="388"/>
      <c r="B34" s="388"/>
      <c r="C34" s="388"/>
      <c r="D34" s="388"/>
      <c r="E34" s="388"/>
      <c r="F34" s="388"/>
      <c r="G34" s="388"/>
      <c r="H34" s="388"/>
      <c r="I34" s="388"/>
      <c r="J34" s="388"/>
      <c r="K34" s="388"/>
      <c r="L34" s="388"/>
      <c r="M34" s="388"/>
      <c r="N34" s="388"/>
      <c r="O34" s="388"/>
    </row>
    <row r="35" s="383" customFormat="1" ht="12.75" spans="1:15">
      <c r="A35" s="388"/>
      <c r="B35" s="388"/>
      <c r="C35" s="388"/>
      <c r="D35" s="388"/>
      <c r="E35" s="388"/>
      <c r="F35" s="388"/>
      <c r="G35" s="388"/>
      <c r="H35" s="388"/>
      <c r="I35" s="388"/>
      <c r="J35" s="388"/>
      <c r="K35" s="388"/>
      <c r="L35" s="388"/>
      <c r="M35" s="388"/>
      <c r="N35" s="388"/>
      <c r="O35" s="388"/>
    </row>
    <row r="36" s="383" customFormat="1" ht="12.75" spans="1:15">
      <c r="A36" s="388"/>
      <c r="B36" s="388"/>
      <c r="C36" s="388"/>
      <c r="D36" s="388"/>
      <c r="E36" s="388"/>
      <c r="F36" s="388"/>
      <c r="G36" s="388"/>
      <c r="H36" s="388"/>
      <c r="I36" s="388"/>
      <c r="J36" s="388"/>
      <c r="K36" s="388"/>
      <c r="L36" s="388"/>
      <c r="M36" s="388"/>
      <c r="N36" s="388"/>
      <c r="O36" s="388"/>
    </row>
    <row r="37" s="383" customFormat="1" ht="12.75" spans="1:15">
      <c r="A37" s="388"/>
      <c r="B37" s="388"/>
      <c r="C37" s="388"/>
      <c r="D37" s="388"/>
      <c r="E37" s="388"/>
      <c r="F37" s="388"/>
      <c r="G37" s="388"/>
      <c r="H37" s="388"/>
      <c r="I37" s="388"/>
      <c r="J37" s="388"/>
      <c r="K37" s="388"/>
      <c r="L37" s="388"/>
      <c r="M37" s="388"/>
      <c r="N37" s="388"/>
      <c r="O37" s="388"/>
    </row>
    <row r="38" s="383" customFormat="1" ht="12.75" spans="1:15">
      <c r="A38" s="388"/>
      <c r="B38" s="388"/>
      <c r="C38" s="388"/>
      <c r="D38" s="388"/>
      <c r="E38" s="388"/>
      <c r="F38" s="388"/>
      <c r="G38" s="388"/>
      <c r="H38" s="388"/>
      <c r="I38" s="388"/>
      <c r="J38" s="388"/>
      <c r="K38" s="388"/>
      <c r="L38" s="388"/>
      <c r="M38" s="388"/>
      <c r="N38" s="388"/>
      <c r="O38" s="388"/>
    </row>
    <row r="39" s="383" customFormat="1" ht="12.75" spans="1:15">
      <c r="A39" s="388"/>
      <c r="B39" s="388"/>
      <c r="C39" s="388"/>
      <c r="D39" s="388"/>
      <c r="E39" s="388"/>
      <c r="F39" s="388"/>
      <c r="G39" s="388"/>
      <c r="H39" s="388"/>
      <c r="I39" s="388"/>
      <c r="J39" s="388"/>
      <c r="K39" s="388"/>
      <c r="L39" s="388"/>
      <c r="M39" s="388"/>
      <c r="N39" s="388"/>
      <c r="O39" s="388"/>
    </row>
    <row r="40" s="383" customFormat="1" ht="12.75" spans="1:15">
      <c r="A40" s="388"/>
      <c r="B40" s="388"/>
      <c r="C40" s="388"/>
      <c r="D40" s="388"/>
      <c r="E40" s="388"/>
      <c r="F40" s="388"/>
      <c r="G40" s="388"/>
      <c r="H40" s="388"/>
      <c r="I40" s="388"/>
      <c r="J40" s="388"/>
      <c r="K40" s="388"/>
      <c r="L40" s="388"/>
      <c r="M40" s="388"/>
      <c r="N40" s="388"/>
      <c r="O40" s="388"/>
    </row>
    <row r="41" s="383" customFormat="1" ht="12.75" spans="1:15">
      <c r="A41" s="388"/>
      <c r="B41" s="388"/>
      <c r="C41" s="388"/>
      <c r="D41" s="388"/>
      <c r="E41" s="388"/>
      <c r="F41" s="388"/>
      <c r="G41" s="388"/>
      <c r="H41" s="388"/>
      <c r="I41" s="388"/>
      <c r="J41" s="388"/>
      <c r="K41" s="388"/>
      <c r="L41" s="388"/>
      <c r="M41" s="388"/>
      <c r="N41" s="388"/>
      <c r="O41" s="388"/>
    </row>
    <row r="42" s="383" customFormat="1" ht="12.75" spans="1:15">
      <c r="A42" s="388"/>
      <c r="B42" s="388"/>
      <c r="C42" s="388"/>
      <c r="D42" s="388"/>
      <c r="E42" s="388"/>
      <c r="F42" s="388"/>
      <c r="G42" s="388"/>
      <c r="H42" s="388"/>
      <c r="I42" s="388"/>
      <c r="J42" s="388"/>
      <c r="K42" s="388"/>
      <c r="L42" s="388"/>
      <c r="M42" s="388"/>
      <c r="N42" s="388"/>
      <c r="O42" s="388"/>
    </row>
    <row r="43" s="383" customFormat="1" ht="12.75" spans="1:15">
      <c r="A43" s="388"/>
      <c r="B43" s="388"/>
      <c r="C43" s="388"/>
      <c r="D43" s="388"/>
      <c r="E43" s="388"/>
      <c r="F43" s="388"/>
      <c r="G43" s="388"/>
      <c r="H43" s="388"/>
      <c r="I43" s="388"/>
      <c r="J43" s="388"/>
      <c r="K43" s="388"/>
      <c r="L43" s="388"/>
      <c r="M43" s="388"/>
      <c r="N43" s="388"/>
      <c r="O43" s="388"/>
    </row>
    <row r="44" s="383" customFormat="1" ht="12.75" spans="1:15">
      <c r="A44" s="388"/>
      <c r="B44" s="388"/>
      <c r="C44" s="388"/>
      <c r="D44" s="388"/>
      <c r="E44" s="388"/>
      <c r="F44" s="388"/>
      <c r="G44" s="388"/>
      <c r="H44" s="388"/>
      <c r="I44" s="388"/>
      <c r="J44" s="388"/>
      <c r="K44" s="388"/>
      <c r="L44" s="388"/>
      <c r="M44" s="388"/>
      <c r="N44" s="388"/>
      <c r="O44" s="388"/>
    </row>
    <row r="45" s="383" customFormat="1" ht="12.75" spans="1:15">
      <c r="A45" s="388"/>
      <c r="B45" s="388"/>
      <c r="C45" s="388"/>
      <c r="D45" s="388"/>
      <c r="E45" s="388"/>
      <c r="F45" s="388"/>
      <c r="G45" s="388"/>
      <c r="H45" s="388"/>
      <c r="I45" s="388"/>
      <c r="J45" s="388"/>
      <c r="K45" s="388"/>
      <c r="L45" s="388"/>
      <c r="M45" s="388"/>
      <c r="N45" s="388"/>
      <c r="O45" s="388"/>
    </row>
    <row r="46" s="383" customFormat="1" ht="12.75" spans="1:15">
      <c r="A46" s="388"/>
      <c r="B46" s="388"/>
      <c r="C46" s="388"/>
      <c r="D46" s="388"/>
      <c r="E46" s="388"/>
      <c r="F46" s="388"/>
      <c r="G46" s="388"/>
      <c r="H46" s="388"/>
      <c r="I46" s="388"/>
      <c r="J46" s="388"/>
      <c r="K46" s="388"/>
      <c r="L46" s="388"/>
      <c r="M46" s="388"/>
      <c r="N46" s="388"/>
      <c r="O46" s="388"/>
    </row>
    <row r="47" s="383" customFormat="1" ht="12.75" spans="1:15">
      <c r="A47" s="388"/>
      <c r="B47" s="388"/>
      <c r="C47" s="388"/>
      <c r="D47" s="388"/>
      <c r="E47" s="388"/>
      <c r="F47" s="388"/>
      <c r="G47" s="388"/>
      <c r="H47" s="388"/>
      <c r="I47" s="388"/>
      <c r="J47" s="388"/>
      <c r="K47" s="388"/>
      <c r="L47" s="388"/>
      <c r="M47" s="388"/>
      <c r="N47" s="388"/>
      <c r="O47" s="388"/>
    </row>
    <row r="48" s="383" customFormat="1" ht="12.75" spans="1:15">
      <c r="A48" s="388"/>
      <c r="B48" s="388"/>
      <c r="C48" s="388"/>
      <c r="D48" s="388"/>
      <c r="E48" s="388"/>
      <c r="F48" s="388"/>
      <c r="G48" s="388"/>
      <c r="H48" s="388"/>
      <c r="I48" s="388"/>
      <c r="J48" s="388"/>
      <c r="K48" s="388"/>
      <c r="L48" s="388"/>
      <c r="M48" s="388"/>
      <c r="N48" s="388"/>
      <c r="O48" s="388"/>
    </row>
    <row r="49" s="383" customFormat="1" ht="12.75" spans="1:15">
      <c r="A49" s="388"/>
      <c r="B49" s="388"/>
      <c r="C49" s="388"/>
      <c r="D49" s="388"/>
      <c r="E49" s="388"/>
      <c r="F49" s="388"/>
      <c r="G49" s="388"/>
      <c r="H49" s="388"/>
      <c r="I49" s="388"/>
      <c r="J49" s="388"/>
      <c r="K49" s="388"/>
      <c r="L49" s="388"/>
      <c r="M49" s="388"/>
      <c r="N49" s="388"/>
      <c r="O49" s="388"/>
    </row>
    <row r="50" s="383" customFormat="1" ht="12.75" spans="1:15">
      <c r="A50" s="388"/>
      <c r="B50" s="388"/>
      <c r="C50" s="388"/>
      <c r="D50" s="388"/>
      <c r="E50" s="388"/>
      <c r="F50" s="388"/>
      <c r="G50" s="388"/>
      <c r="H50" s="388"/>
      <c r="I50" s="388"/>
      <c r="J50" s="388"/>
      <c r="K50" s="388"/>
      <c r="L50" s="388"/>
      <c r="M50" s="388"/>
      <c r="N50" s="388"/>
      <c r="O50" s="388"/>
    </row>
    <row r="51" s="383" customFormat="1" ht="12.75" spans="1:15">
      <c r="A51" s="388"/>
      <c r="B51" s="388"/>
      <c r="C51" s="388"/>
      <c r="D51" s="388"/>
      <c r="E51" s="388"/>
      <c r="F51" s="388"/>
      <c r="G51" s="388"/>
      <c r="H51" s="388"/>
      <c r="I51" s="388"/>
      <c r="J51" s="388"/>
      <c r="K51" s="388"/>
      <c r="L51" s="388"/>
      <c r="M51" s="388"/>
      <c r="N51" s="388"/>
      <c r="O51" s="388"/>
    </row>
    <row r="52" s="383" customFormat="1" ht="12.75" spans="1:15">
      <c r="A52" s="388"/>
      <c r="B52" s="388"/>
      <c r="C52" s="388"/>
      <c r="D52" s="388"/>
      <c r="E52" s="388"/>
      <c r="F52" s="388"/>
      <c r="G52" s="388"/>
      <c r="H52" s="388"/>
      <c r="I52" s="388"/>
      <c r="J52" s="388"/>
      <c r="K52" s="388"/>
      <c r="L52" s="388"/>
      <c r="M52" s="388"/>
      <c r="N52" s="388"/>
      <c r="O52" s="388"/>
    </row>
    <row r="53" s="383" customFormat="1" ht="12.75" spans="1:15">
      <c r="A53" s="388"/>
      <c r="B53" s="388"/>
      <c r="C53" s="388"/>
      <c r="D53" s="388"/>
      <c r="E53" s="388"/>
      <c r="F53" s="388"/>
      <c r="G53" s="388"/>
      <c r="H53" s="388"/>
      <c r="I53" s="388"/>
      <c r="J53" s="388"/>
      <c r="K53" s="388"/>
      <c r="L53" s="388"/>
      <c r="M53" s="388"/>
      <c r="N53" s="388"/>
      <c r="O53" s="388"/>
    </row>
    <row r="54" s="383" customFormat="1" ht="12.75" spans="1:15">
      <c r="A54" s="388"/>
      <c r="B54" s="388"/>
      <c r="C54" s="388"/>
      <c r="D54" s="388"/>
      <c r="E54" s="388"/>
      <c r="F54" s="388"/>
      <c r="G54" s="388"/>
      <c r="H54" s="388"/>
      <c r="I54" s="388"/>
      <c r="J54" s="388"/>
      <c r="K54" s="388"/>
      <c r="L54" s="388"/>
      <c r="M54" s="388"/>
      <c r="N54" s="388"/>
      <c r="O54" s="388"/>
    </row>
    <row r="55" s="383" customFormat="1" ht="12.75" spans="1:15">
      <c r="A55" s="388"/>
      <c r="B55" s="388"/>
      <c r="C55" s="388"/>
      <c r="D55" s="388"/>
      <c r="E55" s="388"/>
      <c r="F55" s="388"/>
      <c r="G55" s="388"/>
      <c r="H55" s="388"/>
      <c r="I55" s="388"/>
      <c r="J55" s="388"/>
      <c r="K55" s="388"/>
      <c r="L55" s="388"/>
      <c r="M55" s="388"/>
      <c r="N55" s="388"/>
      <c r="O55" s="388"/>
    </row>
    <row r="56" s="383" customFormat="1" ht="12.75" spans="1:15">
      <c r="A56" s="388"/>
      <c r="B56" s="388"/>
      <c r="C56" s="388"/>
      <c r="D56" s="388"/>
      <c r="E56" s="388"/>
      <c r="F56" s="388"/>
      <c r="G56" s="388"/>
      <c r="H56" s="388"/>
      <c r="I56" s="388"/>
      <c r="J56" s="388"/>
      <c r="K56" s="388"/>
      <c r="L56" s="388"/>
      <c r="M56" s="388"/>
      <c r="N56" s="388"/>
      <c r="O56" s="388"/>
    </row>
    <row r="57" s="383" customFormat="1" ht="12.75" spans="1:15">
      <c r="A57" s="388"/>
      <c r="B57" s="388"/>
      <c r="C57" s="388"/>
      <c r="D57" s="388"/>
      <c r="E57" s="388"/>
      <c r="F57" s="388"/>
      <c r="G57" s="388"/>
      <c r="H57" s="388"/>
      <c r="I57" s="388"/>
      <c r="J57" s="388"/>
      <c r="K57" s="388"/>
      <c r="L57" s="388"/>
      <c r="M57" s="388"/>
      <c r="N57" s="388"/>
      <c r="O57" s="388"/>
    </row>
    <row r="58" s="383" customFormat="1" ht="12.75" spans="1:15">
      <c r="A58" s="388"/>
      <c r="B58" s="388"/>
      <c r="C58" s="388"/>
      <c r="D58" s="388"/>
      <c r="E58" s="388"/>
      <c r="F58" s="388"/>
      <c r="G58" s="388"/>
      <c r="H58" s="388"/>
      <c r="I58" s="388"/>
      <c r="J58" s="388"/>
      <c r="K58" s="388"/>
      <c r="L58" s="388"/>
      <c r="M58" s="388"/>
      <c r="N58" s="388"/>
      <c r="O58" s="388"/>
    </row>
    <row r="59" s="383" customFormat="1" ht="12.75" spans="1:15">
      <c r="A59" s="388"/>
      <c r="B59" s="388"/>
      <c r="C59" s="388"/>
      <c r="D59" s="388"/>
      <c r="E59" s="388"/>
      <c r="F59" s="388"/>
      <c r="G59" s="388"/>
      <c r="H59" s="388"/>
      <c r="I59" s="388"/>
      <c r="J59" s="388"/>
      <c r="K59" s="388"/>
      <c r="L59" s="388"/>
      <c r="M59" s="388"/>
      <c r="N59" s="388"/>
      <c r="O59" s="388"/>
    </row>
    <row r="60" s="383" customFormat="1" ht="12.75" spans="1:15">
      <c r="A60" s="388"/>
      <c r="B60" s="388"/>
      <c r="C60" s="388"/>
      <c r="D60" s="388"/>
      <c r="E60" s="388"/>
      <c r="F60" s="388"/>
      <c r="G60" s="388"/>
      <c r="H60" s="388"/>
      <c r="I60" s="388"/>
      <c r="J60" s="388"/>
      <c r="K60" s="388"/>
      <c r="L60" s="388"/>
      <c r="M60" s="388"/>
      <c r="N60" s="388"/>
      <c r="O60" s="388"/>
    </row>
    <row r="61" s="383" customFormat="1" ht="12.75" spans="1:15">
      <c r="A61" s="388"/>
      <c r="B61" s="388"/>
      <c r="C61" s="388"/>
      <c r="D61" s="388"/>
      <c r="E61" s="388"/>
      <c r="F61" s="388"/>
      <c r="G61" s="388"/>
      <c r="H61" s="388"/>
      <c r="I61" s="388"/>
      <c r="J61" s="388"/>
      <c r="K61" s="388"/>
      <c r="L61" s="388"/>
      <c r="M61" s="388"/>
      <c r="N61" s="388"/>
      <c r="O61" s="388"/>
    </row>
    <row r="62" s="383" customFormat="1" ht="12.75" spans="1:15">
      <c r="A62" s="388"/>
      <c r="B62" s="388"/>
      <c r="C62" s="388"/>
      <c r="D62" s="388"/>
      <c r="E62" s="388"/>
      <c r="F62" s="388"/>
      <c r="G62" s="388"/>
      <c r="H62" s="388"/>
      <c r="I62" s="388"/>
      <c r="J62" s="388"/>
      <c r="K62" s="388"/>
      <c r="L62" s="388"/>
      <c r="M62" s="388"/>
      <c r="N62" s="388"/>
      <c r="O62" s="388"/>
    </row>
    <row r="63" s="383" customFormat="1" ht="12.75" spans="1:15">
      <c r="A63" s="388"/>
      <c r="B63" s="388"/>
      <c r="C63" s="388"/>
      <c r="D63" s="388"/>
      <c r="E63" s="388"/>
      <c r="F63" s="388"/>
      <c r="G63" s="388"/>
      <c r="H63" s="388"/>
      <c r="I63" s="388"/>
      <c r="J63" s="388"/>
      <c r="K63" s="388"/>
      <c r="L63" s="388"/>
      <c r="M63" s="388"/>
      <c r="N63" s="388"/>
      <c r="O63" s="388"/>
    </row>
    <row r="64" s="383" customFormat="1" ht="12.75" spans="1:15">
      <c r="A64" s="388"/>
      <c r="B64" s="388"/>
      <c r="C64" s="388"/>
      <c r="D64" s="388"/>
      <c r="E64" s="388"/>
      <c r="F64" s="388"/>
      <c r="G64" s="388"/>
      <c r="H64" s="388"/>
      <c r="I64" s="388"/>
      <c r="J64" s="388"/>
      <c r="K64" s="388"/>
      <c r="L64" s="388"/>
      <c r="M64" s="388"/>
      <c r="N64" s="388"/>
      <c r="O64" s="388"/>
    </row>
    <row r="65" s="383" customFormat="1" ht="12.75" spans="1:15">
      <c r="A65" s="388"/>
      <c r="B65" s="388"/>
      <c r="C65" s="388"/>
      <c r="D65" s="388"/>
      <c r="E65" s="388"/>
      <c r="F65" s="388"/>
      <c r="G65" s="388"/>
      <c r="H65" s="388"/>
      <c r="I65" s="388"/>
      <c r="J65" s="388"/>
      <c r="K65" s="388"/>
      <c r="L65" s="388"/>
      <c r="M65" s="388"/>
      <c r="N65" s="388"/>
      <c r="O65" s="388"/>
    </row>
    <row r="66" s="383" customFormat="1" ht="12.75" spans="1:15">
      <c r="A66" s="388"/>
      <c r="B66" s="388"/>
      <c r="C66" s="388"/>
      <c r="D66" s="388"/>
      <c r="E66" s="388"/>
      <c r="F66" s="388"/>
      <c r="G66" s="388"/>
      <c r="H66" s="388"/>
      <c r="I66" s="388"/>
      <c r="J66" s="388"/>
      <c r="K66" s="388"/>
      <c r="L66" s="388"/>
      <c r="M66" s="388"/>
      <c r="N66" s="388"/>
      <c r="O66" s="388"/>
    </row>
    <row r="67" s="383" customFormat="1" ht="12.75" spans="1:15">
      <c r="A67" s="388"/>
      <c r="B67" s="388"/>
      <c r="C67" s="388"/>
      <c r="D67" s="388"/>
      <c r="E67" s="388"/>
      <c r="F67" s="388"/>
      <c r="G67" s="388"/>
      <c r="H67" s="388"/>
      <c r="I67" s="388"/>
      <c r="J67" s="388"/>
      <c r="K67" s="388"/>
      <c r="L67" s="388"/>
      <c r="M67" s="388"/>
      <c r="N67" s="388"/>
      <c r="O67" s="388"/>
    </row>
    <row r="68" s="383" customFormat="1" ht="12.75" spans="1:15">
      <c r="A68" s="388"/>
      <c r="B68" s="388"/>
      <c r="C68" s="388"/>
      <c r="D68" s="388"/>
      <c r="E68" s="388"/>
      <c r="F68" s="388"/>
      <c r="G68" s="388"/>
      <c r="H68" s="388"/>
      <c r="I68" s="388"/>
      <c r="J68" s="388"/>
      <c r="K68" s="388"/>
      <c r="L68" s="388"/>
      <c r="M68" s="388"/>
      <c r="N68" s="388"/>
      <c r="O68" s="388"/>
    </row>
    <row r="69" s="383" customFormat="1" ht="12.75" spans="1:15">
      <c r="A69" s="388"/>
      <c r="B69" s="388"/>
      <c r="C69" s="388"/>
      <c r="D69" s="388"/>
      <c r="E69" s="388"/>
      <c r="F69" s="388"/>
      <c r="G69" s="388"/>
      <c r="H69" s="388"/>
      <c r="I69" s="388"/>
      <c r="J69" s="388"/>
      <c r="K69" s="388"/>
      <c r="L69" s="388"/>
      <c r="M69" s="388"/>
      <c r="N69" s="388"/>
      <c r="O69" s="388"/>
    </row>
    <row r="70" s="383" customFormat="1" ht="12.75" spans="1:15">
      <c r="A70" s="388"/>
      <c r="B70" s="388"/>
      <c r="C70" s="388"/>
      <c r="D70" s="388"/>
      <c r="E70" s="388"/>
      <c r="F70" s="388"/>
      <c r="G70" s="388"/>
      <c r="H70" s="388"/>
      <c r="I70" s="388"/>
      <c r="J70" s="388"/>
      <c r="K70" s="388"/>
      <c r="L70" s="388"/>
      <c r="M70" s="388"/>
      <c r="N70" s="388"/>
      <c r="O70" s="388"/>
    </row>
    <row r="71" s="383" customFormat="1" ht="12.75" spans="1:15">
      <c r="A71" s="388"/>
      <c r="B71" s="388"/>
      <c r="C71" s="388"/>
      <c r="D71" s="388"/>
      <c r="E71" s="388"/>
      <c r="F71" s="388"/>
      <c r="G71" s="388"/>
      <c r="H71" s="388"/>
      <c r="I71" s="388"/>
      <c r="J71" s="388"/>
      <c r="K71" s="388"/>
      <c r="L71" s="388"/>
      <c r="M71" s="388"/>
      <c r="N71" s="388"/>
      <c r="O71" s="388"/>
    </row>
    <row r="72" s="383" customFormat="1" ht="12.75" spans="1:15">
      <c r="A72" s="388"/>
      <c r="B72" s="388"/>
      <c r="C72" s="388"/>
      <c r="D72" s="388"/>
      <c r="E72" s="388"/>
      <c r="F72" s="388"/>
      <c r="G72" s="388"/>
      <c r="H72" s="388"/>
      <c r="I72" s="388"/>
      <c r="J72" s="388"/>
      <c r="K72" s="388"/>
      <c r="L72" s="388"/>
      <c r="M72" s="388"/>
      <c r="N72" s="388"/>
      <c r="O72" s="388"/>
    </row>
    <row r="73" s="383" customFormat="1" ht="12.75" spans="1:15">
      <c r="A73" s="388"/>
      <c r="B73" s="388"/>
      <c r="C73" s="388"/>
      <c r="D73" s="388"/>
      <c r="E73" s="388"/>
      <c r="F73" s="388"/>
      <c r="G73" s="388"/>
      <c r="H73" s="388"/>
      <c r="I73" s="388"/>
      <c r="J73" s="388"/>
      <c r="K73" s="388"/>
      <c r="L73" s="388"/>
      <c r="M73" s="388"/>
      <c r="N73" s="388"/>
      <c r="O73" s="388"/>
    </row>
    <row r="74" s="383" customFormat="1" ht="12.75" spans="1:15">
      <c r="A74" s="388"/>
      <c r="B74" s="388"/>
      <c r="C74" s="388"/>
      <c r="D74" s="388"/>
      <c r="E74" s="388"/>
      <c r="F74" s="388"/>
      <c r="G74" s="388"/>
      <c r="H74" s="388"/>
      <c r="I74" s="388"/>
      <c r="J74" s="388"/>
      <c r="K74" s="388"/>
      <c r="L74" s="388"/>
      <c r="M74" s="388"/>
      <c r="N74" s="388"/>
      <c r="O74" s="388"/>
    </row>
    <row r="75" s="383" customFormat="1" ht="12.75" spans="1:15">
      <c r="A75" s="388"/>
      <c r="B75" s="388"/>
      <c r="C75" s="388"/>
      <c r="D75" s="388"/>
      <c r="E75" s="388"/>
      <c r="F75" s="388"/>
      <c r="G75" s="388"/>
      <c r="H75" s="388"/>
      <c r="I75" s="388"/>
      <c r="J75" s="388"/>
      <c r="K75" s="388"/>
      <c r="L75" s="388"/>
      <c r="M75" s="388"/>
      <c r="N75" s="388"/>
      <c r="O75" s="388"/>
    </row>
    <row r="76" s="383" customFormat="1" ht="12.75" spans="1:15">
      <c r="A76" s="388"/>
      <c r="B76" s="388"/>
      <c r="C76" s="388"/>
      <c r="D76" s="388"/>
      <c r="E76" s="388"/>
      <c r="F76" s="388"/>
      <c r="G76" s="388"/>
      <c r="H76" s="388"/>
      <c r="I76" s="388"/>
      <c r="J76" s="388"/>
      <c r="K76" s="388"/>
      <c r="L76" s="388"/>
      <c r="M76" s="388"/>
      <c r="N76" s="388"/>
      <c r="O76" s="388"/>
    </row>
    <row r="77" s="383" customFormat="1" ht="12.75" spans="1:15">
      <c r="A77" s="388"/>
      <c r="B77" s="388"/>
      <c r="C77" s="388"/>
      <c r="D77" s="388"/>
      <c r="E77" s="388"/>
      <c r="F77" s="388"/>
      <c r="G77" s="388"/>
      <c r="H77" s="388"/>
      <c r="I77" s="388"/>
      <c r="J77" s="388"/>
      <c r="K77" s="388"/>
      <c r="L77" s="388"/>
      <c r="M77" s="388"/>
      <c r="N77" s="388"/>
      <c r="O77" s="388"/>
    </row>
    <row r="78" s="383" customFormat="1" ht="12.75" spans="1:15">
      <c r="A78" s="388"/>
      <c r="B78" s="388"/>
      <c r="C78" s="388"/>
      <c r="D78" s="388"/>
      <c r="E78" s="388"/>
      <c r="F78" s="388"/>
      <c r="G78" s="388"/>
      <c r="H78" s="388"/>
      <c r="I78" s="388"/>
      <c r="J78" s="388"/>
      <c r="K78" s="388"/>
      <c r="L78" s="388"/>
      <c r="M78" s="388"/>
      <c r="N78" s="388"/>
      <c r="O78" s="388"/>
    </row>
    <row r="79" s="383" customFormat="1" ht="12.75" spans="1:15">
      <c r="A79" s="388"/>
      <c r="B79" s="388"/>
      <c r="C79" s="388"/>
      <c r="D79" s="388"/>
      <c r="E79" s="388"/>
      <c r="F79" s="388"/>
      <c r="G79" s="388"/>
      <c r="H79" s="388"/>
      <c r="I79" s="388"/>
      <c r="J79" s="388"/>
      <c r="K79" s="388"/>
      <c r="L79" s="388"/>
      <c r="M79" s="388"/>
      <c r="N79" s="388"/>
      <c r="O79" s="388"/>
    </row>
    <row r="80" s="383" customFormat="1" ht="12.75" spans="1:15">
      <c r="A80" s="388"/>
      <c r="B80" s="388"/>
      <c r="C80" s="388"/>
      <c r="D80" s="388"/>
      <c r="E80" s="388"/>
      <c r="F80" s="388"/>
      <c r="G80" s="388"/>
      <c r="H80" s="388"/>
      <c r="I80" s="388"/>
      <c r="J80" s="388"/>
      <c r="K80" s="388"/>
      <c r="L80" s="388"/>
      <c r="M80" s="388"/>
      <c r="N80" s="388"/>
      <c r="O80" s="388"/>
    </row>
    <row r="81" s="383" customFormat="1" ht="12.75" spans="1:15">
      <c r="A81" s="388"/>
      <c r="B81" s="388"/>
      <c r="C81" s="388"/>
      <c r="D81" s="388"/>
      <c r="E81" s="388"/>
      <c r="F81" s="388"/>
      <c r="G81" s="388"/>
      <c r="H81" s="388"/>
      <c r="I81" s="388"/>
      <c r="J81" s="388"/>
      <c r="K81" s="388"/>
      <c r="L81" s="388"/>
      <c r="M81" s="388"/>
      <c r="N81" s="388"/>
      <c r="O81" s="388"/>
    </row>
    <row r="82" s="383" customFormat="1" ht="12.75" spans="1:15">
      <c r="A82" s="388"/>
      <c r="B82" s="388"/>
      <c r="C82" s="388"/>
      <c r="D82" s="388"/>
      <c r="E82" s="388"/>
      <c r="F82" s="388"/>
      <c r="G82" s="388"/>
      <c r="H82" s="388"/>
      <c r="I82" s="388"/>
      <c r="J82" s="388"/>
      <c r="K82" s="388"/>
      <c r="L82" s="388"/>
      <c r="M82" s="388"/>
      <c r="N82" s="388"/>
      <c r="O82" s="388"/>
    </row>
    <row r="83" s="383" customFormat="1" ht="12.75" spans="1:15">
      <c r="A83" s="388"/>
      <c r="B83" s="388"/>
      <c r="C83" s="388"/>
      <c r="D83" s="388"/>
      <c r="E83" s="388"/>
      <c r="F83" s="388"/>
      <c r="G83" s="388"/>
      <c r="H83" s="388"/>
      <c r="I83" s="388"/>
      <c r="J83" s="388"/>
      <c r="K83" s="388"/>
      <c r="L83" s="388"/>
      <c r="M83" s="388"/>
      <c r="N83" s="388"/>
      <c r="O83" s="388"/>
    </row>
    <row r="84" s="383" customFormat="1" ht="12.75" spans="1:15">
      <c r="A84" s="388"/>
      <c r="B84" s="388"/>
      <c r="C84" s="388"/>
      <c r="D84" s="388"/>
      <c r="E84" s="388"/>
      <c r="F84" s="388"/>
      <c r="G84" s="388"/>
      <c r="H84" s="388"/>
      <c r="I84" s="388"/>
      <c r="J84" s="388"/>
      <c r="K84" s="388"/>
      <c r="L84" s="388"/>
      <c r="M84" s="388"/>
      <c r="N84" s="388"/>
      <c r="O84" s="388"/>
    </row>
  </sheetData>
  <mergeCells count="1">
    <mergeCell ref="A1:D1"/>
  </mergeCells>
  <printOptions horizontalCentered="1"/>
  <pageMargins left="0.786805555555556" right="0.786805555555556" top="0.786805555555556" bottom="0.786805555555556" header="0.314583333333333" footer="0.314583333333333"/>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G28" sqref="G28"/>
    </sheetView>
  </sheetViews>
  <sheetFormatPr defaultColWidth="8.8" defaultRowHeight="14.25" outlineLevelRow="5" outlineLevelCol="6"/>
  <cols>
    <col min="1" max="1" width="11.75" style="2" customWidth="1"/>
    <col min="2" max="7" width="11.375" style="2" customWidth="1"/>
    <col min="8" max="16384" width="8.8" style="2"/>
  </cols>
  <sheetData>
    <row r="1" s="18" customFormat="1" ht="30" customHeight="1" spans="1:7">
      <c r="A1" s="5" t="s">
        <v>199</v>
      </c>
      <c r="B1" s="5"/>
      <c r="C1" s="5"/>
      <c r="D1" s="5"/>
      <c r="E1" s="5"/>
      <c r="F1" s="5"/>
      <c r="G1" s="5"/>
    </row>
    <row r="2" s="4" customFormat="1" ht="19.5" customHeight="1" spans="1:7">
      <c r="A2" s="41"/>
      <c r="B2" s="41"/>
      <c r="C2" s="41"/>
      <c r="D2" s="41"/>
      <c r="E2" s="41"/>
      <c r="F2" s="41"/>
      <c r="G2" s="42" t="s">
        <v>200</v>
      </c>
    </row>
    <row r="3" s="4" customFormat="1" ht="36" customHeight="1" spans="1:7">
      <c r="A3" s="24" t="s">
        <v>201</v>
      </c>
      <c r="B3" s="93" t="s">
        <v>202</v>
      </c>
      <c r="C3" s="93"/>
      <c r="D3" s="93"/>
      <c r="E3" s="93" t="s">
        <v>203</v>
      </c>
      <c r="F3" s="93"/>
      <c r="G3" s="81"/>
    </row>
    <row r="4" s="4" customFormat="1" ht="36" customHeight="1" spans="1:7">
      <c r="A4" s="94"/>
      <c r="B4" s="95" t="s">
        <v>204</v>
      </c>
      <c r="C4" s="95" t="s">
        <v>205</v>
      </c>
      <c r="D4" s="95" t="s">
        <v>206</v>
      </c>
      <c r="E4" s="95" t="s">
        <v>204</v>
      </c>
      <c r="F4" s="95" t="s">
        <v>205</v>
      </c>
      <c r="G4" s="96" t="s">
        <v>206</v>
      </c>
    </row>
    <row r="5" s="4" customFormat="1" ht="36" customHeight="1" spans="1:7">
      <c r="A5" s="97" t="s">
        <v>207</v>
      </c>
      <c r="B5" s="98">
        <f>C5+D5</f>
        <v>167.81</v>
      </c>
      <c r="C5" s="98">
        <v>16.25</v>
      </c>
      <c r="D5" s="98">
        <v>151.56</v>
      </c>
      <c r="E5" s="98">
        <f>F5+G5</f>
        <v>166.42</v>
      </c>
      <c r="F5" s="98">
        <v>15.39</v>
      </c>
      <c r="G5" s="99">
        <v>151.03</v>
      </c>
    </row>
    <row r="6" s="20" customFormat="1" ht="29" customHeight="1" spans="1:7">
      <c r="A6" s="92" t="s">
        <v>208</v>
      </c>
      <c r="B6" s="92"/>
      <c r="C6" s="92"/>
      <c r="D6" s="92"/>
      <c r="E6" s="92"/>
      <c r="F6" s="92"/>
      <c r="G6" s="92"/>
    </row>
  </sheetData>
  <mergeCells count="4">
    <mergeCell ref="A1:G1"/>
    <mergeCell ref="B3:D3"/>
    <mergeCell ref="E3:G3"/>
    <mergeCell ref="A6:G6"/>
  </mergeCells>
  <pageMargins left="0.786805555555556" right="0.786805555555556" top="0.786805555555556" bottom="0.786805555555556" header="0.196527777777778" footer="0.314583333333333"/>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36</vt:i4>
      </vt:variant>
    </vt:vector>
  </HeadingPairs>
  <TitlesOfParts>
    <vt:vector size="36" baseType="lpstr">
      <vt:lpstr>25一般公共预算收入执行</vt:lpstr>
      <vt:lpstr>25一般公共预算支出执行</vt:lpstr>
      <vt:lpstr>25一般公共预算平衡</vt:lpstr>
      <vt:lpstr>25基金收入执行</vt:lpstr>
      <vt:lpstr>25基金支出执行</vt:lpstr>
      <vt:lpstr>25国资收入执行</vt:lpstr>
      <vt:lpstr>25国资支出执行 </vt:lpstr>
      <vt:lpstr>24社保基金执行</vt:lpstr>
      <vt:lpstr>25债务限额余额 </vt:lpstr>
      <vt:lpstr>25还本付息 </vt:lpstr>
      <vt:lpstr>26一般公共预算收入预算</vt:lpstr>
      <vt:lpstr>26一般公共预算支出执行</vt:lpstr>
      <vt:lpstr>26一般公共预算平衡</vt:lpstr>
      <vt:lpstr>26一般支预明细  </vt:lpstr>
      <vt:lpstr>26一般公共预算支出执行 (本级)</vt:lpstr>
      <vt:lpstr>26一般公共预算基本支出</vt:lpstr>
      <vt:lpstr>26一般公共预算转移支付</vt:lpstr>
      <vt:lpstr>26基金收入预算</vt:lpstr>
      <vt:lpstr>26基金支出预算</vt:lpstr>
      <vt:lpstr>26基金支出预算 (本级)</vt:lpstr>
      <vt:lpstr>26基支预-明细</vt:lpstr>
      <vt:lpstr>26政府性基金转移支付</vt:lpstr>
      <vt:lpstr>26国资收入预算</vt:lpstr>
      <vt:lpstr>26国资支出预算 </vt:lpstr>
      <vt:lpstr>26国资支出预算  (本级)</vt:lpstr>
      <vt:lpstr>26国资转移支付</vt:lpstr>
      <vt:lpstr>26一般支预明细(底稿1) </vt:lpstr>
      <vt:lpstr>26一般支预明细  (底稿2)</vt:lpstr>
      <vt:lpstr>26债务限额余额</vt:lpstr>
      <vt:lpstr>26还本付息</vt:lpstr>
      <vt:lpstr>26三公</vt:lpstr>
      <vt:lpstr>26部门预算简表 </vt:lpstr>
      <vt:lpstr>26基本支出明细 (2)</vt:lpstr>
      <vt:lpstr>26基本支出明细</vt:lpstr>
      <vt:lpstr>26重点项目</vt:lpstr>
      <vt:lpstr>26项目明细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午夜的挪威</cp:lastModifiedBy>
  <dcterms:created xsi:type="dcterms:W3CDTF">2017-12-15T23:46:00Z</dcterms:created>
  <cp:lastPrinted>2022-12-18T05:01:00Z</cp:lastPrinted>
  <dcterms:modified xsi:type="dcterms:W3CDTF">2026-01-28T07:25:19Z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09121A8753F8417181DAA3DDE7C741DF_13</vt:lpwstr>
  </property>
  <property fmtid="{D5CDD505-2E9C-101B-9397-08002B2CF9AE}" pid="4" name="KSOReadingLayout">
    <vt:bool>true</vt:bool>
  </property>
</Properties>
</file>